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<sst xmlns="http://schemas.openxmlformats.org/spreadsheetml/2006/main" count="417" uniqueCount="245">
  <si>
    <t>PICCININI</t>
  </si>
  <si>
    <t>CARMELA</t>
  </si>
  <si>
    <t>AURELIO</t>
  </si>
  <si>
    <t>3ª edizione</t>
  </si>
  <si>
    <t>CARFAGNINI</t>
  </si>
  <si>
    <t>MTB SCANNO-TEAM TECNICA</t>
  </si>
  <si>
    <t>01:41:34</t>
  </si>
  <si>
    <t>M18-34</t>
  </si>
  <si>
    <t>SATRINI GROUP ATHLETIC TREVI</t>
  </si>
  <si>
    <t>01:48:21</t>
  </si>
  <si>
    <t>CANNONE</t>
  </si>
  <si>
    <t>PLAY RUNNERS ORTONA</t>
  </si>
  <si>
    <t>01:49:24</t>
  </si>
  <si>
    <t>GIROLAMI</t>
  </si>
  <si>
    <t>AVIS ASCOLI MARATHON</t>
  </si>
  <si>
    <t>01:52:53</t>
  </si>
  <si>
    <t>01:53:02</t>
  </si>
  <si>
    <t>AMOROSO</t>
  </si>
  <si>
    <t>ATLETICA MAXICAR CIVITANOVA M.</t>
  </si>
  <si>
    <t>01:54:59</t>
  </si>
  <si>
    <t>AMATORI SERAFINI SULMONA</t>
  </si>
  <si>
    <t>01:55:43</t>
  </si>
  <si>
    <t>MANOLO</t>
  </si>
  <si>
    <t>G.S. DINAMIS</t>
  </si>
  <si>
    <t>01:56:07</t>
  </si>
  <si>
    <t>SACRIPANTI</t>
  </si>
  <si>
    <t>01:57:35</t>
  </si>
  <si>
    <t>RICCINI</t>
  </si>
  <si>
    <t>SAN GEMINI TERNI</t>
  </si>
  <si>
    <t>01:58:00</t>
  </si>
  <si>
    <t>MICHELANGELI</t>
  </si>
  <si>
    <t>01:58:28</t>
  </si>
  <si>
    <t>01:58:50</t>
  </si>
  <si>
    <t>NUOVA POD. CENTOBUCHI</t>
  </si>
  <si>
    <t>02:00:32</t>
  </si>
  <si>
    <t>NOBILI</t>
  </si>
  <si>
    <t>02:01:15</t>
  </si>
  <si>
    <t>02:01:45</t>
  </si>
  <si>
    <t>MANITOBA CLIMBING TEAM</t>
  </si>
  <si>
    <t>02:02:20</t>
  </si>
  <si>
    <t>PAOLONI</t>
  </si>
  <si>
    <t>ATL. AMATORI OSIMO</t>
  </si>
  <si>
    <t>02:04:21</t>
  </si>
  <si>
    <t>02:04:41</t>
  </si>
  <si>
    <t>02:06:01</t>
  </si>
  <si>
    <t>ANDREOZZI</t>
  </si>
  <si>
    <t>02:06:29</t>
  </si>
  <si>
    <t>GIANCOLA</t>
  </si>
  <si>
    <t>ATLETICA ABRUZZO L'AQUILA</t>
  </si>
  <si>
    <t>02:06:49</t>
  </si>
  <si>
    <t>POLCE</t>
  </si>
  <si>
    <t>RUNNERS SULMONA</t>
  </si>
  <si>
    <t>02:07:17</t>
  </si>
  <si>
    <t>BASTARI</t>
  </si>
  <si>
    <t>02:07:26</t>
  </si>
  <si>
    <t>DONNE</t>
  </si>
  <si>
    <t>02:08:19</t>
  </si>
  <si>
    <t>CAVEZZI</t>
  </si>
  <si>
    <t>G.P. AVIS SPINETOLI PAGLIARE</t>
  </si>
  <si>
    <t>02:10:32</t>
  </si>
  <si>
    <t>02:12:46</t>
  </si>
  <si>
    <t>SILENZII</t>
  </si>
  <si>
    <t>AVIS S.BENEDETTO DEL TRONTO</t>
  </si>
  <si>
    <t>02:13:06</t>
  </si>
  <si>
    <t>DI GIANNATALE</t>
  </si>
  <si>
    <t>ATLETA LIBERO</t>
  </si>
  <si>
    <t>02:13:52</t>
  </si>
  <si>
    <t>VITRANO</t>
  </si>
  <si>
    <t>ALBATROS ROMA</t>
  </si>
  <si>
    <t>02:14:05</t>
  </si>
  <si>
    <t>LUBERTO</t>
  </si>
  <si>
    <t>02:14:16</t>
  </si>
  <si>
    <t>GIULIETTI</t>
  </si>
  <si>
    <t>02:14:19</t>
  </si>
  <si>
    <t>02:16:26</t>
  </si>
  <si>
    <t>BRIGIDI</t>
  </si>
  <si>
    <t>ASA ASCOLI</t>
  </si>
  <si>
    <t>02:16:44</t>
  </si>
  <si>
    <t>PROFILI</t>
  </si>
  <si>
    <t>02:19:23</t>
  </si>
  <si>
    <t>DI CHIARA</t>
  </si>
  <si>
    <t>ROBERTINO</t>
  </si>
  <si>
    <t>COLLEVARIO GIORGIANA</t>
  </si>
  <si>
    <t>02:20:27</t>
  </si>
  <si>
    <t>ATLETICA FALCONARA</t>
  </si>
  <si>
    <t>02:20:32</t>
  </si>
  <si>
    <t>ORSOLINI</t>
  </si>
  <si>
    <t>02:21:13</t>
  </si>
  <si>
    <t>CARNEVALINI</t>
  </si>
  <si>
    <t>02:21:32</t>
  </si>
  <si>
    <t>MANES</t>
  </si>
  <si>
    <t>RUNNERS TERMOLI</t>
  </si>
  <si>
    <t>02:22:19</t>
  </si>
  <si>
    <t>02:23:19</t>
  </si>
  <si>
    <t>PETTI</t>
  </si>
  <si>
    <t>02:23:46</t>
  </si>
  <si>
    <t>PAVONI</t>
  </si>
  <si>
    <t>LARINO</t>
  </si>
  <si>
    <t>G.P. AVIS VAL VIBRATA</t>
  </si>
  <si>
    <t>02:24:17</t>
  </si>
  <si>
    <t>GUERCIONI</t>
  </si>
  <si>
    <t>02:24:27</t>
  </si>
  <si>
    <t>02:24:56</t>
  </si>
  <si>
    <t>02:25:45</t>
  </si>
  <si>
    <t>CAPECCI</t>
  </si>
  <si>
    <t>02:26:14</t>
  </si>
  <si>
    <t>ALEJANDRO</t>
  </si>
  <si>
    <t>ATL. AMATORI SANGIUSTESE</t>
  </si>
  <si>
    <t>02:28:28</t>
  </si>
  <si>
    <t>FRUDONI AGOSTINI</t>
  </si>
  <si>
    <t>02:29:12</t>
  </si>
  <si>
    <t>02:29:43</t>
  </si>
  <si>
    <t>CAMPELLI</t>
  </si>
  <si>
    <t>POL.CANDIA BARACCOLA ASPIO</t>
  </si>
  <si>
    <t>02:31:27</t>
  </si>
  <si>
    <t>SAGRIPANTI</t>
  </si>
  <si>
    <t>02:34:11</t>
  </si>
  <si>
    <t>ASD COMODO SPORT</t>
  </si>
  <si>
    <t>02:34:54</t>
  </si>
  <si>
    <t>BUFFARINI</t>
  </si>
  <si>
    <t>CRAL ANGELINI ANCONA</t>
  </si>
  <si>
    <t>02:39:13</t>
  </si>
  <si>
    <t>02:46:36</t>
  </si>
  <si>
    <t>02:50:01</t>
  </si>
  <si>
    <t>BASSANTI</t>
  </si>
  <si>
    <t>M.CRISTINA</t>
  </si>
  <si>
    <t>02:51:03</t>
  </si>
  <si>
    <t>02:51:37</t>
  </si>
  <si>
    <t>FRANCINELLA</t>
  </si>
  <si>
    <t>02:54:32</t>
  </si>
  <si>
    <t>SPARACIARI</t>
  </si>
  <si>
    <t>QUINTABA</t>
  </si>
  <si>
    <t>ACLI MACERATA</t>
  </si>
  <si>
    <t>02:55:38</t>
  </si>
  <si>
    <t>02:55:42</t>
  </si>
  <si>
    <t>BRASCA</t>
  </si>
  <si>
    <t>02:57:55</t>
  </si>
  <si>
    <t>MM70+</t>
  </si>
  <si>
    <t>03:01:48</t>
  </si>
  <si>
    <t>SARNARI</t>
  </si>
  <si>
    <t>03:04:35</t>
  </si>
  <si>
    <t>03:13:27</t>
  </si>
  <si>
    <t>SBRANCIA</t>
  </si>
  <si>
    <t>03:16:12</t>
  </si>
  <si>
    <t>03:23:30</t>
  </si>
  <si>
    <t>APOSTOLI</t>
  </si>
  <si>
    <t>ABBATE</t>
  </si>
  <si>
    <t>PERTICARINI</t>
  </si>
  <si>
    <t>03:41:21</t>
  </si>
  <si>
    <t>PORTO 85</t>
  </si>
  <si>
    <t>04:12:50</t>
  </si>
  <si>
    <t>SCARAMUCCI</t>
  </si>
  <si>
    <t>PEZZINI</t>
  </si>
  <si>
    <t>04:12:51</t>
  </si>
  <si>
    <t>Ecotrail del Colle San Marco</t>
  </si>
  <si>
    <t>Ascoli Piceno (AP) Italia - Domenica 29/04/2012</t>
  </si>
  <si>
    <t>FERRANTI</t>
  </si>
  <si>
    <t>CANALI</t>
  </si>
  <si>
    <t>LARA</t>
  </si>
  <si>
    <t>ASD PARKS TRAIL</t>
  </si>
  <si>
    <t>POD. AMATORI MOROLO</t>
  </si>
  <si>
    <t>SANNA</t>
  </si>
  <si>
    <t>MICHELI</t>
  </si>
  <si>
    <t>PATRIZIA</t>
  </si>
  <si>
    <t>CRISTINA</t>
  </si>
  <si>
    <t>BORDONI</t>
  </si>
  <si>
    <t>ATTILIO</t>
  </si>
  <si>
    <t>Iscritti</t>
  </si>
  <si>
    <t>CECCARELLI</t>
  </si>
  <si>
    <t>PACIONI</t>
  </si>
  <si>
    <t>NAZZARENO</t>
  </si>
  <si>
    <t>CORRADETTI</t>
  </si>
  <si>
    <t>APRILE</t>
  </si>
  <si>
    <t>FABRIZI</t>
  </si>
  <si>
    <t>FEDERICI</t>
  </si>
  <si>
    <t>CAROSI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</si>
  <si>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</si>
  <si>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</si>
  <si>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</si>
  <si>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</si>
  <si>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</si>
  <si>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</si>
  <si>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</si>
  <si>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</si>
  <si>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</si>
  <si>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</si>
  <si>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</si>
  <si>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MM35</t>
  </si>
  <si>
    <t>GIANLUCA</t>
  </si>
  <si>
    <t>MM40</t>
  </si>
  <si>
    <t>LUCA</t>
  </si>
  <si>
    <t>MM45</t>
  </si>
  <si>
    <t>SIMONE</t>
  </si>
  <si>
    <t>FABIO</t>
  </si>
  <si>
    <t>FABRIZIO</t>
  </si>
  <si>
    <t>MM50</t>
  </si>
  <si>
    <t>GIULIO</t>
  </si>
  <si>
    <t>ALESSANDRO</t>
  </si>
  <si>
    <t>MARCO</t>
  </si>
  <si>
    <t>CLAUDIO</t>
  </si>
  <si>
    <t>ANGELO</t>
  </si>
  <si>
    <t>FRANCESCO</t>
  </si>
  <si>
    <t>STEFANO</t>
  </si>
  <si>
    <t>MM55</t>
  </si>
  <si>
    <t>CAPPELLI</t>
  </si>
  <si>
    <t>ERNESTO</t>
  </si>
  <si>
    <t>LUCIANO</t>
  </si>
  <si>
    <t>ROBERTO</t>
  </si>
  <si>
    <t>BRUNO</t>
  </si>
  <si>
    <t>D'AMICO</t>
  </si>
  <si>
    <t>ANTONINO</t>
  </si>
  <si>
    <t>DANILO</t>
  </si>
  <si>
    <t>PIERO</t>
  </si>
  <si>
    <t>BIANCHI</t>
  </si>
  <si>
    <t>PAOLO</t>
  </si>
  <si>
    <t>MICHELE</t>
  </si>
  <si>
    <t>LUIGI</t>
  </si>
  <si>
    <t>GIOVANNI</t>
  </si>
  <si>
    <t>ITALO</t>
  </si>
  <si>
    <t>PODISTI MARATONA DI ROMA</t>
  </si>
  <si>
    <t>CARLINI</t>
  </si>
  <si>
    <t>ANTONIO</t>
  </si>
  <si>
    <t>FARINA</t>
  </si>
  <si>
    <t>CRISTIANO</t>
  </si>
  <si>
    <t>ALESSANDRA</t>
  </si>
  <si>
    <t>MARINI</t>
  </si>
  <si>
    <t>LEONARDO</t>
  </si>
  <si>
    <t>GABRIELE</t>
  </si>
  <si>
    <t>MM65</t>
  </si>
  <si>
    <t>SALVATORE</t>
  </si>
  <si>
    <t>WALTER</t>
  </si>
  <si>
    <t>ALFREDO</t>
  </si>
  <si>
    <t>BONACCI</t>
  </si>
  <si>
    <t>BUCCIARELLI</t>
  </si>
  <si>
    <t>GIANFRANCO</t>
  </si>
  <si>
    <t>DAVID</t>
  </si>
  <si>
    <t>EMIDIO</t>
  </si>
  <si>
    <t>PERNA</t>
  </si>
  <si>
    <t>VALENTI</t>
  </si>
  <si>
    <t>DOMENICO</t>
  </si>
  <si>
    <t>ADAMO</t>
  </si>
  <si>
    <t>LUCCI</t>
  </si>
  <si>
    <t>CLEMENTI</t>
  </si>
  <si>
    <t>ESPOSITO</t>
  </si>
  <si>
    <t>PIER 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</si>
</sst>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154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3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155</v>
      </c>
      <c r="B3" s="24"/>
      <c r="C3" s="24"/>
      <c r="D3" s="24"/>
      <c r="E3" s="24"/>
      <c r="F3" s="24"/>
      <c r="G3" s="24"/>
      <c r="H3" s="3" t="s">
        <v>176</v>
      </c>
      <c r="I3" s="4">
        <v>21</v>
      </c>
    </row>
    <row r="4" spans="1:9" ht="37.5" customHeight="1">
      <c r="A4" s="5" t="s">
        <v>177</v>
      </c>
      <c r="B4" s="6" t="s">
        <v>178</v>
      </c>
      <c r="C4" s="7" t="s">
        <v>179</v>
      </c>
      <c r="D4" s="7" t="s">
        <v>180</v>
      </c>
      <c r="E4" s="8" t="s">
        <v>181</v>
      </c>
      <c r="F4" s="7" t="s">
        <v>182</v>
      </c>
      <c r="G4" s="7" t="s">
        <v>183</v>
      </c>
      <c r="H4" s="9" t="s">
        <v>184</v>
      </c>
      <c r="I4" s="9" t="s">
        <v>185</v>
      </c>
    </row>
    <row r="5" spans="1:9" s="13" customFormat="1" ht="15" customHeight="1">
      <c r="A5" s="10">
        <v>1</v>
      </c>
      <c r="B5" s="27" t="s">
        <v>4</v>
      </c>
      <c r="C5" s="27" t="s">
        <v>221</v>
      </c>
      <c r="D5" s="11" t="s">
        <v>187</v>
      </c>
      <c r="E5" s="27" t="s">
        <v>5</v>
      </c>
      <c r="F5" s="11" t="s">
        <v>6</v>
      </c>
      <c r="G5" s="10" t="str">
        <f aca="true" t="shared" si="0" ref="G5:G68">TEXT(INT((HOUR(F5)*3600+MINUTE(F5)*60+SECOND(F5))/$I$3/60),"0")&amp;"."&amp;TEXT(MOD((HOUR(F5)*3600+MINUTE(F5)*60+SECOND(F5))/$I$3,60),"00")&amp;"/km"</f>
        <v>4.50/km</v>
      </c>
      <c r="H5" s="12">
        <f aca="true" t="shared" si="1" ref="H5:H35">F5-$F$5</f>
        <v>0</v>
      </c>
      <c r="I5" s="12">
        <f>F5-INDEX($F$5:$F$78,MATCH(D5,$D$5:$D$78,0))</f>
        <v>0</v>
      </c>
    </row>
    <row r="6" spans="1:9" s="13" customFormat="1" ht="15" customHeight="1">
      <c r="A6" s="14">
        <v>2</v>
      </c>
      <c r="B6" s="28" t="s">
        <v>232</v>
      </c>
      <c r="C6" s="28" t="s">
        <v>223</v>
      </c>
      <c r="D6" s="33" t="s">
        <v>7</v>
      </c>
      <c r="E6" s="28" t="s">
        <v>8</v>
      </c>
      <c r="F6" s="33" t="s">
        <v>9</v>
      </c>
      <c r="G6" s="14" t="str">
        <f t="shared" si="0"/>
        <v>5.10/km</v>
      </c>
      <c r="H6" s="15">
        <f t="shared" si="1"/>
        <v>0.004710648148148158</v>
      </c>
      <c r="I6" s="15">
        <f>F6-INDEX($F$5:$F$78,MATCH(D6,$D$5:$D$78,0))</f>
        <v>0</v>
      </c>
    </row>
    <row r="7" spans="1:9" s="13" customFormat="1" ht="15" customHeight="1">
      <c r="A7" s="14">
        <v>3</v>
      </c>
      <c r="B7" s="28" t="s">
        <v>10</v>
      </c>
      <c r="C7" s="28" t="s">
        <v>200</v>
      </c>
      <c r="D7" s="33" t="s">
        <v>189</v>
      </c>
      <c r="E7" s="28" t="s">
        <v>11</v>
      </c>
      <c r="F7" s="33" t="s">
        <v>12</v>
      </c>
      <c r="G7" s="14" t="str">
        <f t="shared" si="0"/>
        <v>5.13/km</v>
      </c>
      <c r="H7" s="15">
        <f t="shared" si="1"/>
        <v>0.005439814814814814</v>
      </c>
      <c r="I7" s="15">
        <f>F7-INDEX($F$5:$F$78,MATCH(D7,$D$5:$D$78,0))</f>
        <v>0</v>
      </c>
    </row>
    <row r="8" spans="1:9" s="13" customFormat="1" ht="15" customHeight="1">
      <c r="A8" s="14">
        <v>4</v>
      </c>
      <c r="B8" s="28" t="s">
        <v>13</v>
      </c>
      <c r="C8" s="28" t="s">
        <v>188</v>
      </c>
      <c r="D8" s="33" t="s">
        <v>187</v>
      </c>
      <c r="E8" s="28" t="s">
        <v>14</v>
      </c>
      <c r="F8" s="33" t="s">
        <v>15</v>
      </c>
      <c r="G8" s="14" t="str">
        <f t="shared" si="0"/>
        <v>5.23/km</v>
      </c>
      <c r="H8" s="15">
        <f t="shared" si="1"/>
        <v>0.007858796296296308</v>
      </c>
      <c r="I8" s="15">
        <f>F8-INDEX($F$5:$F$78,MATCH(D8,$D$5:$D$78,0))</f>
        <v>0.007858796296296308</v>
      </c>
    </row>
    <row r="9" spans="1:9" s="13" customFormat="1" ht="15" customHeight="1">
      <c r="A9" s="14">
        <v>5</v>
      </c>
      <c r="B9" s="28" t="s">
        <v>225</v>
      </c>
      <c r="C9" s="28" t="s">
        <v>198</v>
      </c>
      <c r="D9" s="33" t="s">
        <v>191</v>
      </c>
      <c r="E9" s="28" t="s">
        <v>14</v>
      </c>
      <c r="F9" s="33" t="s">
        <v>16</v>
      </c>
      <c r="G9" s="14" t="str">
        <f t="shared" si="0"/>
        <v>5.23/km</v>
      </c>
      <c r="H9" s="15">
        <f t="shared" si="1"/>
        <v>0.007962962962962963</v>
      </c>
      <c r="I9" s="15">
        <f>F9-INDEX($F$5:$F$78,MATCH(D9,$D$5:$D$78,0))</f>
        <v>0</v>
      </c>
    </row>
    <row r="10" spans="1:9" s="13" customFormat="1" ht="15" customHeight="1">
      <c r="A10" s="14">
        <v>6</v>
      </c>
      <c r="B10" s="28" t="s">
        <v>17</v>
      </c>
      <c r="C10" s="28" t="s">
        <v>200</v>
      </c>
      <c r="D10" s="33" t="s">
        <v>187</v>
      </c>
      <c r="E10" s="28" t="s">
        <v>18</v>
      </c>
      <c r="F10" s="33" t="s">
        <v>19</v>
      </c>
      <c r="G10" s="14" t="str">
        <f t="shared" si="0"/>
        <v>5.29/km</v>
      </c>
      <c r="H10" s="15">
        <f t="shared" si="1"/>
        <v>0.009317129629629634</v>
      </c>
      <c r="I10" s="15">
        <f>F10-INDEX($F$5:$F$78,MATCH(D10,$D$5:$D$78,0))</f>
        <v>0.009317129629629634</v>
      </c>
    </row>
    <row r="11" spans="1:9" s="13" customFormat="1" ht="15" customHeight="1">
      <c r="A11" s="14">
        <v>7</v>
      </c>
      <c r="B11" s="28" t="s">
        <v>173</v>
      </c>
      <c r="C11" s="28" t="s">
        <v>239</v>
      </c>
      <c r="D11" s="33" t="s">
        <v>191</v>
      </c>
      <c r="E11" s="28" t="s">
        <v>20</v>
      </c>
      <c r="F11" s="33" t="s">
        <v>21</v>
      </c>
      <c r="G11" s="14" t="str">
        <f t="shared" si="0"/>
        <v>5.31/km</v>
      </c>
      <c r="H11" s="15">
        <f t="shared" si="1"/>
        <v>0.009826388888888885</v>
      </c>
      <c r="I11" s="15">
        <f>F11-INDEX($F$5:$F$78,MATCH(D11,$D$5:$D$78,0))</f>
        <v>0.0018634259259259212</v>
      </c>
    </row>
    <row r="12" spans="1:9" s="13" customFormat="1" ht="15" customHeight="1">
      <c r="A12" s="14">
        <v>8</v>
      </c>
      <c r="B12" s="28" t="s">
        <v>174</v>
      </c>
      <c r="C12" s="28" t="s">
        <v>22</v>
      </c>
      <c r="D12" s="33" t="s">
        <v>189</v>
      </c>
      <c r="E12" s="28" t="s">
        <v>23</v>
      </c>
      <c r="F12" s="33" t="s">
        <v>24</v>
      </c>
      <c r="G12" s="14" t="str">
        <f t="shared" si="0"/>
        <v>5.32/km</v>
      </c>
      <c r="H12" s="15">
        <f t="shared" si="1"/>
        <v>0.010104166666666678</v>
      </c>
      <c r="I12" s="15">
        <f>F12-INDEX($F$5:$F$78,MATCH(D12,$D$5:$D$78,0))</f>
        <v>0.004664351851851864</v>
      </c>
    </row>
    <row r="13" spans="1:9" s="13" customFormat="1" ht="15" customHeight="1">
      <c r="A13" s="14">
        <v>9</v>
      </c>
      <c r="B13" s="28" t="s">
        <v>25</v>
      </c>
      <c r="C13" s="28" t="s">
        <v>166</v>
      </c>
      <c r="D13" s="33" t="s">
        <v>189</v>
      </c>
      <c r="E13" s="28" t="s">
        <v>14</v>
      </c>
      <c r="F13" s="33" t="s">
        <v>26</v>
      </c>
      <c r="G13" s="14" t="str">
        <f t="shared" si="0"/>
        <v>5.36/km</v>
      </c>
      <c r="H13" s="15">
        <f t="shared" si="1"/>
        <v>0.01112268518518518</v>
      </c>
      <c r="I13" s="15">
        <f>F13-INDEX($F$5:$F$78,MATCH(D13,$D$5:$D$78,0))</f>
        <v>0.005682870370370366</v>
      </c>
    </row>
    <row r="14" spans="1:9" s="13" customFormat="1" ht="15" customHeight="1">
      <c r="A14" s="14">
        <v>10</v>
      </c>
      <c r="B14" s="28" t="s">
        <v>27</v>
      </c>
      <c r="C14" s="28" t="s">
        <v>211</v>
      </c>
      <c r="D14" s="33" t="s">
        <v>195</v>
      </c>
      <c r="E14" s="28" t="s">
        <v>28</v>
      </c>
      <c r="F14" s="33" t="s">
        <v>29</v>
      </c>
      <c r="G14" s="14" t="str">
        <f t="shared" si="0"/>
        <v>5.37/km</v>
      </c>
      <c r="H14" s="15">
        <f t="shared" si="1"/>
        <v>0.01141203703703704</v>
      </c>
      <c r="I14" s="15">
        <f>F14-INDEX($F$5:$F$78,MATCH(D14,$D$5:$D$78,0))</f>
        <v>0</v>
      </c>
    </row>
    <row r="15" spans="1:9" s="13" customFormat="1" ht="15" customHeight="1">
      <c r="A15" s="14">
        <v>11</v>
      </c>
      <c r="B15" s="28" t="s">
        <v>30</v>
      </c>
      <c r="C15" s="28" t="s">
        <v>2</v>
      </c>
      <c r="D15" s="33" t="s">
        <v>195</v>
      </c>
      <c r="E15" s="28" t="s">
        <v>159</v>
      </c>
      <c r="F15" s="33" t="s">
        <v>31</v>
      </c>
      <c r="G15" s="14" t="str">
        <f t="shared" si="0"/>
        <v>5.38/km</v>
      </c>
      <c r="H15" s="15">
        <f t="shared" si="1"/>
        <v>0.011736111111111114</v>
      </c>
      <c r="I15" s="15">
        <f>F15-INDEX($F$5:$F$78,MATCH(D15,$D$5:$D$78,0))</f>
        <v>0.00032407407407407385</v>
      </c>
    </row>
    <row r="16" spans="1:9" s="13" customFormat="1" ht="15" customHeight="1">
      <c r="A16" s="14">
        <v>12</v>
      </c>
      <c r="B16" s="28" t="s">
        <v>242</v>
      </c>
      <c r="C16" s="28" t="s">
        <v>206</v>
      </c>
      <c r="D16" s="33" t="s">
        <v>189</v>
      </c>
      <c r="E16" s="28" t="s">
        <v>14</v>
      </c>
      <c r="F16" s="33" t="s">
        <v>32</v>
      </c>
      <c r="G16" s="14" t="str">
        <f t="shared" si="0"/>
        <v>5.40/km</v>
      </c>
      <c r="H16" s="15">
        <f t="shared" si="1"/>
        <v>0.011990740740740746</v>
      </c>
      <c r="I16" s="15">
        <f>F16-INDEX($F$5:$F$78,MATCH(D16,$D$5:$D$78,0))</f>
        <v>0.006550925925925932</v>
      </c>
    </row>
    <row r="17" spans="1:9" s="13" customFormat="1" ht="15" customHeight="1">
      <c r="A17" s="14">
        <v>13</v>
      </c>
      <c r="B17" s="28" t="s">
        <v>168</v>
      </c>
      <c r="C17" s="28" t="s">
        <v>205</v>
      </c>
      <c r="D17" s="33" t="s">
        <v>191</v>
      </c>
      <c r="E17" s="28" t="s">
        <v>33</v>
      </c>
      <c r="F17" s="33" t="s">
        <v>34</v>
      </c>
      <c r="G17" s="14" t="str">
        <f t="shared" si="0"/>
        <v>5.44/km</v>
      </c>
      <c r="H17" s="15">
        <f t="shared" si="1"/>
        <v>0.013171296296296306</v>
      </c>
      <c r="I17" s="15">
        <f>F17-INDEX($F$5:$F$78,MATCH(D17,$D$5:$D$78,0))</f>
        <v>0.005208333333333343</v>
      </c>
    </row>
    <row r="18" spans="1:9" s="13" customFormat="1" ht="15" customHeight="1">
      <c r="A18" s="14">
        <v>14</v>
      </c>
      <c r="B18" s="28" t="s">
        <v>35</v>
      </c>
      <c r="C18" s="28" t="s">
        <v>193</v>
      </c>
      <c r="D18" s="33" t="s">
        <v>189</v>
      </c>
      <c r="E18" s="28" t="s">
        <v>219</v>
      </c>
      <c r="F18" s="33" t="s">
        <v>36</v>
      </c>
      <c r="G18" s="14" t="str">
        <f t="shared" si="0"/>
        <v>5.46/km</v>
      </c>
      <c r="H18" s="15">
        <f t="shared" si="1"/>
        <v>0.01366898148148149</v>
      </c>
      <c r="I18" s="15">
        <f>F18-INDEX($F$5:$F$78,MATCH(D18,$D$5:$D$78,0))</f>
        <v>0.008229166666666676</v>
      </c>
    </row>
    <row r="19" spans="1:9" s="13" customFormat="1" ht="15" customHeight="1">
      <c r="A19" s="14">
        <v>15</v>
      </c>
      <c r="B19" s="28" t="s">
        <v>175</v>
      </c>
      <c r="C19" s="28" t="s">
        <v>186</v>
      </c>
      <c r="D19" s="33" t="s">
        <v>191</v>
      </c>
      <c r="E19" s="28" t="s">
        <v>14</v>
      </c>
      <c r="F19" s="33" t="s">
        <v>37</v>
      </c>
      <c r="G19" s="14" t="str">
        <f t="shared" si="0"/>
        <v>5.48/km</v>
      </c>
      <c r="H19" s="15">
        <f t="shared" si="1"/>
        <v>0.014016203703703711</v>
      </c>
      <c r="I19" s="15">
        <f>F19-INDEX($F$5:$F$78,MATCH(D19,$D$5:$D$78,0))</f>
        <v>0.006053240740740748</v>
      </c>
    </row>
    <row r="20" spans="1:9" s="13" customFormat="1" ht="15" customHeight="1">
      <c r="A20" s="14">
        <v>16</v>
      </c>
      <c r="B20" s="28" t="s">
        <v>233</v>
      </c>
      <c r="C20" s="28" t="s">
        <v>196</v>
      </c>
      <c r="D20" s="33" t="s">
        <v>187</v>
      </c>
      <c r="E20" s="28" t="s">
        <v>38</v>
      </c>
      <c r="F20" s="33" t="s">
        <v>39</v>
      </c>
      <c r="G20" s="14" t="str">
        <f t="shared" si="0"/>
        <v>5.50/km</v>
      </c>
      <c r="H20" s="15">
        <f t="shared" si="1"/>
        <v>0.014421296296296293</v>
      </c>
      <c r="I20" s="15">
        <f>F20-INDEX($F$5:$F$78,MATCH(D20,$D$5:$D$78,0))</f>
        <v>0.014421296296296293</v>
      </c>
    </row>
    <row r="21" spans="1:9" s="13" customFormat="1" ht="15" customHeight="1">
      <c r="A21" s="14">
        <v>17</v>
      </c>
      <c r="B21" s="28" t="s">
        <v>40</v>
      </c>
      <c r="C21" s="28" t="s">
        <v>190</v>
      </c>
      <c r="D21" s="33" t="s">
        <v>189</v>
      </c>
      <c r="E21" s="28" t="s">
        <v>41</v>
      </c>
      <c r="F21" s="33" t="s">
        <v>42</v>
      </c>
      <c r="G21" s="14" t="str">
        <f t="shared" si="0"/>
        <v>5.55/km</v>
      </c>
      <c r="H21" s="15">
        <f t="shared" si="1"/>
        <v>0.015821759259259258</v>
      </c>
      <c r="I21" s="15">
        <f>F21-INDEX($F$5:$F$78,MATCH(D21,$D$5:$D$78,0))</f>
        <v>0.010381944444444444</v>
      </c>
    </row>
    <row r="22" spans="1:9" s="13" customFormat="1" ht="15" customHeight="1">
      <c r="A22" s="14">
        <v>18</v>
      </c>
      <c r="B22" s="28" t="s">
        <v>157</v>
      </c>
      <c r="C22" s="28" t="s">
        <v>207</v>
      </c>
      <c r="D22" s="33" t="s">
        <v>191</v>
      </c>
      <c r="E22" s="28" t="s">
        <v>160</v>
      </c>
      <c r="F22" s="33" t="s">
        <v>43</v>
      </c>
      <c r="G22" s="14" t="str">
        <f t="shared" si="0"/>
        <v>5.56/km</v>
      </c>
      <c r="H22" s="15">
        <f t="shared" si="1"/>
        <v>0.016053240740740757</v>
      </c>
      <c r="I22" s="15">
        <f>F22-INDEX($F$5:$F$78,MATCH(D22,$D$5:$D$78,0))</f>
        <v>0.008090277777777793</v>
      </c>
    </row>
    <row r="23" spans="1:9" s="13" customFormat="1" ht="15" customHeight="1">
      <c r="A23" s="14">
        <v>19</v>
      </c>
      <c r="B23" s="28" t="s">
        <v>169</v>
      </c>
      <c r="C23" s="28" t="s">
        <v>200</v>
      </c>
      <c r="D23" s="33" t="s">
        <v>191</v>
      </c>
      <c r="E23" s="28" t="s">
        <v>14</v>
      </c>
      <c r="F23" s="33" t="s">
        <v>44</v>
      </c>
      <c r="G23" s="14" t="str">
        <f t="shared" si="0"/>
        <v>6.00/km</v>
      </c>
      <c r="H23" s="15">
        <f t="shared" si="1"/>
        <v>0.01697916666666667</v>
      </c>
      <c r="I23" s="15">
        <f>F23-INDEX($F$5:$F$78,MATCH(D23,$D$5:$D$78,0))</f>
        <v>0.009016203703703707</v>
      </c>
    </row>
    <row r="24" spans="1:9" s="13" customFormat="1" ht="15" customHeight="1">
      <c r="A24" s="14">
        <v>20</v>
      </c>
      <c r="B24" s="28" t="s">
        <v>45</v>
      </c>
      <c r="C24" s="28" t="s">
        <v>231</v>
      </c>
      <c r="D24" s="33" t="s">
        <v>191</v>
      </c>
      <c r="E24" s="28" t="s">
        <v>18</v>
      </c>
      <c r="F24" s="33" t="s">
        <v>46</v>
      </c>
      <c r="G24" s="14" t="str">
        <f t="shared" si="0"/>
        <v>6.01/km</v>
      </c>
      <c r="H24" s="15">
        <f t="shared" si="1"/>
        <v>0.017303240740740744</v>
      </c>
      <c r="I24" s="15">
        <f>F24-INDEX($F$5:$F$78,MATCH(D24,$D$5:$D$78,0))</f>
        <v>0.00934027777777778</v>
      </c>
    </row>
    <row r="25" spans="1:9" s="13" customFormat="1" ht="15" customHeight="1">
      <c r="A25" s="14">
        <v>21</v>
      </c>
      <c r="B25" s="28" t="s">
        <v>47</v>
      </c>
      <c r="C25" s="28" t="s">
        <v>201</v>
      </c>
      <c r="D25" s="33" t="s">
        <v>189</v>
      </c>
      <c r="E25" s="28" t="s">
        <v>48</v>
      </c>
      <c r="F25" s="33" t="s">
        <v>49</v>
      </c>
      <c r="G25" s="14" t="str">
        <f t="shared" si="0"/>
        <v>6.02/km</v>
      </c>
      <c r="H25" s="15">
        <f t="shared" si="1"/>
        <v>0.01753472222222223</v>
      </c>
      <c r="I25" s="15">
        <f>F25-INDEX($F$5:$F$78,MATCH(D25,$D$5:$D$78,0))</f>
        <v>0.012094907407407415</v>
      </c>
    </row>
    <row r="26" spans="1:9" s="13" customFormat="1" ht="15" customHeight="1">
      <c r="A26" s="14">
        <v>22</v>
      </c>
      <c r="B26" s="28" t="s">
        <v>50</v>
      </c>
      <c r="C26" s="28" t="s">
        <v>244</v>
      </c>
      <c r="D26" s="33" t="s">
        <v>195</v>
      </c>
      <c r="E26" s="28" t="s">
        <v>51</v>
      </c>
      <c r="F26" s="33" t="s">
        <v>52</v>
      </c>
      <c r="G26" s="14" t="str">
        <f t="shared" si="0"/>
        <v>6.04/km</v>
      </c>
      <c r="H26" s="15">
        <f t="shared" si="1"/>
        <v>0.01785879629629629</v>
      </c>
      <c r="I26" s="15">
        <f>F26-INDEX($F$5:$F$78,MATCH(D26,$D$5:$D$78,0))</f>
        <v>0.006446759259259249</v>
      </c>
    </row>
    <row r="27" spans="1:9" s="13" customFormat="1" ht="15" customHeight="1">
      <c r="A27" s="14">
        <v>23</v>
      </c>
      <c r="B27" s="28" t="s">
        <v>53</v>
      </c>
      <c r="C27" s="28" t="s">
        <v>192</v>
      </c>
      <c r="D27" s="33" t="s">
        <v>187</v>
      </c>
      <c r="E27" s="28" t="s">
        <v>14</v>
      </c>
      <c r="F27" s="33" t="s">
        <v>54</v>
      </c>
      <c r="G27" s="14" t="str">
        <f t="shared" si="0"/>
        <v>6.04/km</v>
      </c>
      <c r="H27" s="15">
        <f t="shared" si="1"/>
        <v>0.01796296296296296</v>
      </c>
      <c r="I27" s="15">
        <f>F27-INDEX($F$5:$F$78,MATCH(D27,$D$5:$D$78,0))</f>
        <v>0.01796296296296296</v>
      </c>
    </row>
    <row r="28" spans="1:9" s="16" customFormat="1" ht="15" customHeight="1">
      <c r="A28" s="14">
        <v>24</v>
      </c>
      <c r="B28" s="28" t="s">
        <v>220</v>
      </c>
      <c r="C28" s="28" t="s">
        <v>224</v>
      </c>
      <c r="D28" s="33" t="s">
        <v>55</v>
      </c>
      <c r="E28" s="28" t="s">
        <v>14</v>
      </c>
      <c r="F28" s="33" t="s">
        <v>56</v>
      </c>
      <c r="G28" s="14" t="str">
        <f t="shared" si="0"/>
        <v>6.07/km</v>
      </c>
      <c r="H28" s="15">
        <f t="shared" si="1"/>
        <v>0.018576388888888892</v>
      </c>
      <c r="I28" s="15">
        <f>F28-INDEX($F$5:$F$78,MATCH(D28,$D$5:$D$78,0))</f>
        <v>0</v>
      </c>
    </row>
    <row r="29" spans="1:9" ht="15" customHeight="1">
      <c r="A29" s="14">
        <v>25</v>
      </c>
      <c r="B29" s="28" t="s">
        <v>57</v>
      </c>
      <c r="C29" s="28" t="s">
        <v>202</v>
      </c>
      <c r="D29" s="33" t="s">
        <v>191</v>
      </c>
      <c r="E29" s="28" t="s">
        <v>58</v>
      </c>
      <c r="F29" s="33" t="s">
        <v>59</v>
      </c>
      <c r="G29" s="14" t="str">
        <f t="shared" si="0"/>
        <v>6.13/km</v>
      </c>
      <c r="H29" s="15">
        <f t="shared" si="1"/>
        <v>0.02011574074074074</v>
      </c>
      <c r="I29" s="15">
        <f>F29-INDEX($F$5:$F$78,MATCH(D29,$D$5:$D$78,0))</f>
        <v>0.012152777777777776</v>
      </c>
    </row>
    <row r="30" spans="1:9" ht="15" customHeight="1">
      <c r="A30" s="14">
        <v>26</v>
      </c>
      <c r="B30" s="28" t="s">
        <v>222</v>
      </c>
      <c r="C30" s="28" t="s">
        <v>198</v>
      </c>
      <c r="D30" s="33" t="s">
        <v>195</v>
      </c>
      <c r="E30" s="28" t="s">
        <v>58</v>
      </c>
      <c r="F30" s="33" t="s">
        <v>60</v>
      </c>
      <c r="G30" s="14" t="str">
        <f t="shared" si="0"/>
        <v>6.19/km</v>
      </c>
      <c r="H30" s="15">
        <f t="shared" si="1"/>
        <v>0.021666666666666667</v>
      </c>
      <c r="I30" s="15">
        <f>F30-INDEX($F$5:$F$78,MATCH(D30,$D$5:$D$78,0))</f>
        <v>0.010254629629629627</v>
      </c>
    </row>
    <row r="31" spans="1:9" ht="15" customHeight="1">
      <c r="A31" s="14">
        <v>27</v>
      </c>
      <c r="B31" s="28" t="s">
        <v>61</v>
      </c>
      <c r="C31" s="28" t="s">
        <v>227</v>
      </c>
      <c r="D31" s="33" t="s">
        <v>189</v>
      </c>
      <c r="E31" s="28" t="s">
        <v>62</v>
      </c>
      <c r="F31" s="33" t="s">
        <v>63</v>
      </c>
      <c r="G31" s="14" t="str">
        <f t="shared" si="0"/>
        <v>6.20/km</v>
      </c>
      <c r="H31" s="15">
        <f t="shared" si="1"/>
        <v>0.021898148148148153</v>
      </c>
      <c r="I31" s="15">
        <f>F31-INDEX($F$5:$F$78,MATCH(D31,$D$5:$D$78,0))</f>
        <v>0.01645833333333334</v>
      </c>
    </row>
    <row r="32" spans="1:9" ht="15" customHeight="1">
      <c r="A32" s="14">
        <v>28</v>
      </c>
      <c r="B32" s="28" t="s">
        <v>64</v>
      </c>
      <c r="C32" s="28" t="s">
        <v>212</v>
      </c>
      <c r="D32" s="33" t="s">
        <v>191</v>
      </c>
      <c r="E32" s="28" t="s">
        <v>65</v>
      </c>
      <c r="F32" s="33" t="s">
        <v>66</v>
      </c>
      <c r="G32" s="14" t="str">
        <f t="shared" si="0"/>
        <v>6.22/km</v>
      </c>
      <c r="H32" s="15">
        <f aca="true" t="shared" si="2" ref="H32:H73">F32-$F$5</f>
        <v>0.022430555555555565</v>
      </c>
      <c r="I32" s="15">
        <f>F32-INDEX($F$5:$F$78,MATCH(D32,$D$5:$D$78,0))</f>
        <v>0.014467592592592601</v>
      </c>
    </row>
    <row r="33" spans="1:9" ht="15" customHeight="1">
      <c r="A33" s="14">
        <v>29</v>
      </c>
      <c r="B33" s="28" t="s">
        <v>67</v>
      </c>
      <c r="C33" s="28" t="s">
        <v>229</v>
      </c>
      <c r="D33" s="33" t="s">
        <v>191</v>
      </c>
      <c r="E33" s="28" t="s">
        <v>68</v>
      </c>
      <c r="F33" s="33" t="s">
        <v>69</v>
      </c>
      <c r="G33" s="14" t="str">
        <f t="shared" si="0"/>
        <v>6.23/km</v>
      </c>
      <c r="H33" s="15">
        <f t="shared" si="2"/>
        <v>0.022581018518518514</v>
      </c>
      <c r="I33" s="15">
        <f>F33-INDEX($F$5:$F$78,MATCH(D33,$D$5:$D$78,0))</f>
        <v>0.01461805555555555</v>
      </c>
    </row>
    <row r="34" spans="1:9" ht="15" customHeight="1">
      <c r="A34" s="14">
        <v>30</v>
      </c>
      <c r="B34" s="28" t="s">
        <v>70</v>
      </c>
      <c r="C34" s="28" t="s">
        <v>235</v>
      </c>
      <c r="D34" s="33" t="s">
        <v>191</v>
      </c>
      <c r="E34" s="28" t="s">
        <v>33</v>
      </c>
      <c r="F34" s="33" t="s">
        <v>71</v>
      </c>
      <c r="G34" s="14" t="str">
        <f t="shared" si="0"/>
        <v>6.24/km</v>
      </c>
      <c r="H34" s="15">
        <f t="shared" si="2"/>
        <v>0.02270833333333333</v>
      </c>
      <c r="I34" s="15">
        <f>F34-INDEX($F$5:$F$78,MATCH(D34,$D$5:$D$78,0))</f>
        <v>0.014745370370370367</v>
      </c>
    </row>
    <row r="35" spans="1:9" ht="15" customHeight="1">
      <c r="A35" s="14">
        <v>31</v>
      </c>
      <c r="B35" s="28" t="s">
        <v>72</v>
      </c>
      <c r="C35" s="28" t="s">
        <v>193</v>
      </c>
      <c r="D35" s="33" t="s">
        <v>195</v>
      </c>
      <c r="E35" s="28" t="s">
        <v>159</v>
      </c>
      <c r="F35" s="33" t="s">
        <v>73</v>
      </c>
      <c r="G35" s="14" t="str">
        <f t="shared" si="0"/>
        <v>6.24/km</v>
      </c>
      <c r="H35" s="15">
        <f t="shared" si="2"/>
        <v>0.022743055555555558</v>
      </c>
      <c r="I35" s="15">
        <f>F35-INDEX($F$5:$F$78,MATCH(D35,$D$5:$D$78,0))</f>
        <v>0.011331018518518518</v>
      </c>
    </row>
    <row r="36" spans="1:9" ht="15" customHeight="1">
      <c r="A36" s="14">
        <v>32</v>
      </c>
      <c r="B36" s="28" t="s">
        <v>162</v>
      </c>
      <c r="C36" s="28" t="s">
        <v>197</v>
      </c>
      <c r="D36" s="33" t="s">
        <v>191</v>
      </c>
      <c r="E36" s="28" t="s">
        <v>18</v>
      </c>
      <c r="F36" s="33" t="s">
        <v>74</v>
      </c>
      <c r="G36" s="14" t="str">
        <f t="shared" si="0"/>
        <v>6.30/km</v>
      </c>
      <c r="H36" s="15">
        <f t="shared" si="2"/>
        <v>0.024212962962962978</v>
      </c>
      <c r="I36" s="15">
        <f>F36-INDEX($F$5:$F$78,MATCH(D36,$D$5:$D$78,0))</f>
        <v>0.016250000000000014</v>
      </c>
    </row>
    <row r="37" spans="1:9" ht="15" customHeight="1">
      <c r="A37" s="14">
        <v>33</v>
      </c>
      <c r="B37" s="28" t="s">
        <v>75</v>
      </c>
      <c r="C37" s="28" t="s">
        <v>208</v>
      </c>
      <c r="D37" s="33" t="s">
        <v>195</v>
      </c>
      <c r="E37" s="28" t="s">
        <v>76</v>
      </c>
      <c r="F37" s="33" t="s">
        <v>77</v>
      </c>
      <c r="G37" s="14" t="str">
        <f t="shared" si="0"/>
        <v>6.31/km</v>
      </c>
      <c r="H37" s="15">
        <f t="shared" si="2"/>
        <v>0.024421296296296302</v>
      </c>
      <c r="I37" s="15">
        <f>F37-INDEX($F$5:$F$78,MATCH(D37,$D$5:$D$78,0))</f>
        <v>0.013009259259259262</v>
      </c>
    </row>
    <row r="38" spans="1:9" ht="15" customHeight="1">
      <c r="A38" s="14">
        <v>34</v>
      </c>
      <c r="B38" s="28" t="s">
        <v>78</v>
      </c>
      <c r="C38" s="28" t="s">
        <v>214</v>
      </c>
      <c r="D38" s="33" t="s">
        <v>195</v>
      </c>
      <c r="E38" s="28" t="s">
        <v>23</v>
      </c>
      <c r="F38" s="33" t="s">
        <v>79</v>
      </c>
      <c r="G38" s="14" t="str">
        <f t="shared" si="0"/>
        <v>6.38/km</v>
      </c>
      <c r="H38" s="15">
        <f t="shared" si="2"/>
        <v>0.026261574074074076</v>
      </c>
      <c r="I38" s="15">
        <f>F38-INDEX($F$5:$F$78,MATCH(D38,$D$5:$D$78,0))</f>
        <v>0.014849537037037036</v>
      </c>
    </row>
    <row r="39" spans="1:9" ht="15" customHeight="1">
      <c r="A39" s="14">
        <v>35</v>
      </c>
      <c r="B39" s="28" t="s">
        <v>80</v>
      </c>
      <c r="C39" s="28" t="s">
        <v>81</v>
      </c>
      <c r="D39" s="33" t="s">
        <v>189</v>
      </c>
      <c r="E39" s="28" t="s">
        <v>82</v>
      </c>
      <c r="F39" s="33" t="s">
        <v>83</v>
      </c>
      <c r="G39" s="14" t="str">
        <f t="shared" si="0"/>
        <v>6.41/km</v>
      </c>
      <c r="H39" s="15">
        <f t="shared" si="2"/>
        <v>0.027002314814814812</v>
      </c>
      <c r="I39" s="15">
        <f>F39-INDEX($F$5:$F$78,MATCH(D39,$D$5:$D$78,0))</f>
        <v>0.0215625</v>
      </c>
    </row>
    <row r="40" spans="1:9" ht="15" customHeight="1">
      <c r="A40" s="14">
        <v>36</v>
      </c>
      <c r="B40" s="28" t="s">
        <v>161</v>
      </c>
      <c r="C40" s="28" t="s">
        <v>226</v>
      </c>
      <c r="D40" s="33" t="s">
        <v>189</v>
      </c>
      <c r="E40" s="28" t="s">
        <v>84</v>
      </c>
      <c r="F40" s="33" t="s">
        <v>85</v>
      </c>
      <c r="G40" s="14" t="str">
        <f t="shared" si="0"/>
        <v>6.42/km</v>
      </c>
      <c r="H40" s="15">
        <f t="shared" si="2"/>
        <v>0.0270601851851852</v>
      </c>
      <c r="I40" s="15">
        <f>F40-INDEX($F$5:$F$78,MATCH(D40,$D$5:$D$78,0))</f>
        <v>0.021620370370370387</v>
      </c>
    </row>
    <row r="41" spans="1:9" ht="15" customHeight="1">
      <c r="A41" s="14">
        <v>37</v>
      </c>
      <c r="B41" s="28" t="s">
        <v>86</v>
      </c>
      <c r="C41" s="28" t="s">
        <v>201</v>
      </c>
      <c r="D41" s="33" t="s">
        <v>191</v>
      </c>
      <c r="E41" s="28" t="s">
        <v>14</v>
      </c>
      <c r="F41" s="33" t="s">
        <v>87</v>
      </c>
      <c r="G41" s="14" t="str">
        <f t="shared" si="0"/>
        <v>6.43/km</v>
      </c>
      <c r="H41" s="15">
        <f t="shared" si="2"/>
        <v>0.027534722222222238</v>
      </c>
      <c r="I41" s="15">
        <f>F41-INDEX($F$5:$F$78,MATCH(D41,$D$5:$D$78,0))</f>
        <v>0.019571759259259275</v>
      </c>
    </row>
    <row r="42" spans="1:9" ht="15" customHeight="1">
      <c r="A42" s="14">
        <v>38</v>
      </c>
      <c r="B42" s="28" t="s">
        <v>88</v>
      </c>
      <c r="C42" s="28" t="s">
        <v>215</v>
      </c>
      <c r="D42" s="33" t="s">
        <v>189</v>
      </c>
      <c r="E42" s="28" t="s">
        <v>84</v>
      </c>
      <c r="F42" s="33" t="s">
        <v>89</v>
      </c>
      <c r="G42" s="14" t="str">
        <f t="shared" si="0"/>
        <v>6.44/km</v>
      </c>
      <c r="H42" s="15">
        <f t="shared" si="2"/>
        <v>0.027754629629629643</v>
      </c>
      <c r="I42" s="15">
        <f>F42-INDEX($F$5:$F$78,MATCH(D42,$D$5:$D$78,0))</f>
        <v>0.02231481481481483</v>
      </c>
    </row>
    <row r="43" spans="1:9" ht="15" customHeight="1">
      <c r="A43" s="14">
        <v>39</v>
      </c>
      <c r="B43" s="28" t="s">
        <v>90</v>
      </c>
      <c r="C43" s="28" t="s">
        <v>240</v>
      </c>
      <c r="D43" s="33" t="s">
        <v>187</v>
      </c>
      <c r="E43" s="28" t="s">
        <v>91</v>
      </c>
      <c r="F43" s="33" t="s">
        <v>92</v>
      </c>
      <c r="G43" s="14" t="str">
        <f t="shared" si="0"/>
        <v>6.47/km</v>
      </c>
      <c r="H43" s="15">
        <f t="shared" si="2"/>
        <v>0.028298611111111108</v>
      </c>
      <c r="I43" s="15">
        <f>F43-INDEX($F$5:$F$78,MATCH(D43,$D$5:$D$78,0))</f>
        <v>0.028298611111111108</v>
      </c>
    </row>
    <row r="44" spans="1:9" ht="15" customHeight="1">
      <c r="A44" s="14">
        <v>40</v>
      </c>
      <c r="B44" s="28" t="s">
        <v>171</v>
      </c>
      <c r="C44" s="28" t="s">
        <v>234</v>
      </c>
      <c r="D44" s="33" t="s">
        <v>195</v>
      </c>
      <c r="E44" s="28" t="s">
        <v>14</v>
      </c>
      <c r="F44" s="33" t="s">
        <v>93</v>
      </c>
      <c r="G44" s="14" t="str">
        <f t="shared" si="0"/>
        <v>6.49/km</v>
      </c>
      <c r="H44" s="15">
        <f t="shared" si="2"/>
        <v>0.02899305555555555</v>
      </c>
      <c r="I44" s="15">
        <f>F44-INDEX($F$5:$F$78,MATCH(D44,$D$5:$D$78,0))</f>
        <v>0.01758101851851851</v>
      </c>
    </row>
    <row r="45" spans="1:9" ht="15" customHeight="1">
      <c r="A45" s="14">
        <v>41</v>
      </c>
      <c r="B45" s="28" t="s">
        <v>94</v>
      </c>
      <c r="C45" s="28" t="s">
        <v>198</v>
      </c>
      <c r="D45" s="33" t="s">
        <v>189</v>
      </c>
      <c r="E45" s="28" t="s">
        <v>65</v>
      </c>
      <c r="F45" s="33" t="s">
        <v>95</v>
      </c>
      <c r="G45" s="14" t="str">
        <f t="shared" si="0"/>
        <v>6.51/km</v>
      </c>
      <c r="H45" s="15">
        <f t="shared" si="2"/>
        <v>0.029305555555555543</v>
      </c>
      <c r="I45" s="15">
        <f>F45-INDEX($F$5:$F$78,MATCH(D45,$D$5:$D$78,0))</f>
        <v>0.02386574074074073</v>
      </c>
    </row>
    <row r="46" spans="1:9" ht="15" customHeight="1">
      <c r="A46" s="14">
        <v>42</v>
      </c>
      <c r="B46" s="28" t="s">
        <v>96</v>
      </c>
      <c r="C46" s="28" t="s">
        <v>97</v>
      </c>
      <c r="D46" s="33" t="s">
        <v>189</v>
      </c>
      <c r="E46" s="28" t="s">
        <v>98</v>
      </c>
      <c r="F46" s="33" t="s">
        <v>99</v>
      </c>
      <c r="G46" s="14" t="str">
        <f t="shared" si="0"/>
        <v>6.52/km</v>
      </c>
      <c r="H46" s="15">
        <f t="shared" si="2"/>
        <v>0.02966435185185186</v>
      </c>
      <c r="I46" s="15">
        <f>F46-INDEX($F$5:$F$78,MATCH(D46,$D$5:$D$78,0))</f>
        <v>0.024224537037037044</v>
      </c>
    </row>
    <row r="47" spans="1:9" ht="15" customHeight="1">
      <c r="A47" s="14">
        <v>43</v>
      </c>
      <c r="B47" s="28" t="s">
        <v>100</v>
      </c>
      <c r="C47" s="28" t="s">
        <v>240</v>
      </c>
      <c r="D47" s="33" t="s">
        <v>189</v>
      </c>
      <c r="E47" s="28" t="s">
        <v>98</v>
      </c>
      <c r="F47" s="33" t="s">
        <v>101</v>
      </c>
      <c r="G47" s="14" t="str">
        <f t="shared" si="0"/>
        <v>6.53/km</v>
      </c>
      <c r="H47" s="15">
        <f t="shared" si="2"/>
        <v>0.02978009259259258</v>
      </c>
      <c r="I47" s="15">
        <f>F47-INDEX($F$5:$F$78,MATCH(D47,$D$5:$D$78,0))</f>
        <v>0.024340277777777766</v>
      </c>
    </row>
    <row r="48" spans="1:9" ht="15" customHeight="1">
      <c r="A48" s="14">
        <v>44</v>
      </c>
      <c r="B48" s="28" t="s">
        <v>209</v>
      </c>
      <c r="C48" s="28" t="s">
        <v>221</v>
      </c>
      <c r="D48" s="33" t="s">
        <v>191</v>
      </c>
      <c r="E48" s="28" t="s">
        <v>20</v>
      </c>
      <c r="F48" s="33" t="s">
        <v>102</v>
      </c>
      <c r="G48" s="14" t="str">
        <f t="shared" si="0"/>
        <v>6.54/km</v>
      </c>
      <c r="H48" s="15">
        <f t="shared" si="2"/>
        <v>0.03011574074074075</v>
      </c>
      <c r="I48" s="15">
        <f>F48-INDEX($F$5:$F$78,MATCH(D48,$D$5:$D$78,0))</f>
        <v>0.022152777777777785</v>
      </c>
    </row>
    <row r="49" spans="1:9" ht="15" customHeight="1">
      <c r="A49" s="14">
        <v>45</v>
      </c>
      <c r="B49" s="28" t="s">
        <v>172</v>
      </c>
      <c r="C49" s="28" t="s">
        <v>217</v>
      </c>
      <c r="D49" s="33" t="s">
        <v>187</v>
      </c>
      <c r="E49" s="28" t="s">
        <v>91</v>
      </c>
      <c r="F49" s="33" t="s">
        <v>103</v>
      </c>
      <c r="G49" s="14" t="str">
        <f t="shared" si="0"/>
        <v>6.56/km</v>
      </c>
      <c r="H49" s="15">
        <f t="shared" si="2"/>
        <v>0.030682870370370374</v>
      </c>
      <c r="I49" s="15">
        <f>F49-INDEX($F$5:$F$78,MATCH(D49,$D$5:$D$78,0))</f>
        <v>0.030682870370370374</v>
      </c>
    </row>
    <row r="50" spans="1:9" ht="15" customHeight="1">
      <c r="A50" s="14">
        <v>46</v>
      </c>
      <c r="B50" s="28" t="s">
        <v>104</v>
      </c>
      <c r="C50" s="28" t="s">
        <v>221</v>
      </c>
      <c r="D50" s="33" t="s">
        <v>195</v>
      </c>
      <c r="E50" s="28" t="s">
        <v>58</v>
      </c>
      <c r="F50" s="33" t="s">
        <v>105</v>
      </c>
      <c r="G50" s="14" t="str">
        <f t="shared" si="0"/>
        <v>6.58/km</v>
      </c>
      <c r="H50" s="15">
        <f t="shared" si="2"/>
        <v>0.031018518518518515</v>
      </c>
      <c r="I50" s="15">
        <f>F50-INDEX($F$5:$F$78,MATCH(D50,$D$5:$D$78,0))</f>
        <v>0.019606481481481475</v>
      </c>
    </row>
    <row r="51" spans="1:9" ht="15" customHeight="1">
      <c r="A51" s="14">
        <v>47</v>
      </c>
      <c r="B51" s="28" t="s">
        <v>220</v>
      </c>
      <c r="C51" s="28" t="s">
        <v>106</v>
      </c>
      <c r="D51" s="33" t="s">
        <v>191</v>
      </c>
      <c r="E51" s="28" t="s">
        <v>107</v>
      </c>
      <c r="F51" s="33" t="s">
        <v>108</v>
      </c>
      <c r="G51" s="14" t="str">
        <f t="shared" si="0"/>
        <v>7.04/km</v>
      </c>
      <c r="H51" s="15">
        <f t="shared" si="2"/>
        <v>0.03256944444444444</v>
      </c>
      <c r="I51" s="15">
        <f>F51-INDEX($F$5:$F$78,MATCH(D51,$D$5:$D$78,0))</f>
        <v>0.02460648148148148</v>
      </c>
    </row>
    <row r="52" spans="1:9" ht="15" customHeight="1">
      <c r="A52" s="14">
        <v>48</v>
      </c>
      <c r="B52" s="28" t="s">
        <v>109</v>
      </c>
      <c r="C52" s="28" t="s">
        <v>230</v>
      </c>
      <c r="D52" s="33" t="s">
        <v>195</v>
      </c>
      <c r="E52" s="28" t="s">
        <v>18</v>
      </c>
      <c r="F52" s="33" t="s">
        <v>110</v>
      </c>
      <c r="G52" s="14" t="str">
        <f t="shared" si="0"/>
        <v>7.06/km</v>
      </c>
      <c r="H52" s="15">
        <f t="shared" si="2"/>
        <v>0.03307870370370371</v>
      </c>
      <c r="I52" s="15">
        <f>F52-INDEX($F$5:$F$78,MATCH(D52,$D$5:$D$78,0))</f>
        <v>0.021666666666666667</v>
      </c>
    </row>
    <row r="53" spans="1:9" ht="15" customHeight="1">
      <c r="A53" s="14">
        <v>49</v>
      </c>
      <c r="B53" s="28" t="s">
        <v>165</v>
      </c>
      <c r="C53" s="28" t="s">
        <v>197</v>
      </c>
      <c r="D53" s="33" t="s">
        <v>191</v>
      </c>
      <c r="E53" s="28" t="s">
        <v>159</v>
      </c>
      <c r="F53" s="33" t="s">
        <v>111</v>
      </c>
      <c r="G53" s="14" t="str">
        <f t="shared" si="0"/>
        <v>7.08/km</v>
      </c>
      <c r="H53" s="15">
        <f t="shared" si="2"/>
        <v>0.03343750000000001</v>
      </c>
      <c r="I53" s="15">
        <f>F53-INDEX($F$5:$F$78,MATCH(D53,$D$5:$D$78,0))</f>
        <v>0.025474537037037046</v>
      </c>
    </row>
    <row r="54" spans="1:9" ht="15" customHeight="1">
      <c r="A54" s="14">
        <v>50</v>
      </c>
      <c r="B54" s="28" t="s">
        <v>112</v>
      </c>
      <c r="C54" s="28" t="s">
        <v>218</v>
      </c>
      <c r="D54" s="33" t="s">
        <v>195</v>
      </c>
      <c r="E54" s="28" t="s">
        <v>113</v>
      </c>
      <c r="F54" s="33" t="s">
        <v>114</v>
      </c>
      <c r="G54" s="14" t="str">
        <f t="shared" si="0"/>
        <v>7.13/km</v>
      </c>
      <c r="H54" s="15">
        <f t="shared" si="2"/>
        <v>0.034641203703703716</v>
      </c>
      <c r="I54" s="15">
        <f>F54-INDEX($F$5:$F$78,MATCH(D54,$D$5:$D$78,0))</f>
        <v>0.023229166666666676</v>
      </c>
    </row>
    <row r="55" spans="1:9" ht="15" customHeight="1">
      <c r="A55" s="14">
        <v>51</v>
      </c>
      <c r="B55" s="28" t="s">
        <v>115</v>
      </c>
      <c r="C55" s="28" t="s">
        <v>199</v>
      </c>
      <c r="D55" s="33" t="s">
        <v>195</v>
      </c>
      <c r="E55" s="28" t="s">
        <v>18</v>
      </c>
      <c r="F55" s="33" t="s">
        <v>116</v>
      </c>
      <c r="G55" s="14" t="str">
        <f t="shared" si="0"/>
        <v>7.21/km</v>
      </c>
      <c r="H55" s="15">
        <f t="shared" si="2"/>
        <v>0.03653935185185185</v>
      </c>
      <c r="I55" s="15">
        <f>F55-INDEX($F$5:$F$78,MATCH(D55,$D$5:$D$78,0))</f>
        <v>0.02512731481481481</v>
      </c>
    </row>
    <row r="56" spans="1:9" ht="15" customHeight="1">
      <c r="A56" s="14">
        <v>52</v>
      </c>
      <c r="B56" s="28" t="s">
        <v>0</v>
      </c>
      <c r="C56" s="28" t="s">
        <v>170</v>
      </c>
      <c r="D56" s="33" t="s">
        <v>195</v>
      </c>
      <c r="E56" s="28" t="s">
        <v>117</v>
      </c>
      <c r="F56" s="33" t="s">
        <v>118</v>
      </c>
      <c r="G56" s="14" t="str">
        <f t="shared" si="0"/>
        <v>7.23/km</v>
      </c>
      <c r="H56" s="15">
        <f t="shared" si="2"/>
        <v>0.037037037037037035</v>
      </c>
      <c r="I56" s="15">
        <f>F56-INDEX($F$5:$F$78,MATCH(D56,$D$5:$D$78,0))</f>
        <v>0.025624999999999995</v>
      </c>
    </row>
    <row r="57" spans="1:9" ht="15" customHeight="1">
      <c r="A57" s="14">
        <v>53</v>
      </c>
      <c r="B57" s="28" t="s">
        <v>119</v>
      </c>
      <c r="C57" s="28" t="s">
        <v>164</v>
      </c>
      <c r="D57" s="33" t="s">
        <v>55</v>
      </c>
      <c r="E57" s="28" t="s">
        <v>120</v>
      </c>
      <c r="F57" s="33" t="s">
        <v>121</v>
      </c>
      <c r="G57" s="14" t="str">
        <f t="shared" si="0"/>
        <v>7.35/km</v>
      </c>
      <c r="H57" s="15">
        <f t="shared" si="2"/>
        <v>0.04003472222222222</v>
      </c>
      <c r="I57" s="15">
        <f>F57-INDEX($F$5:$F$78,MATCH(D57,$D$5:$D$78,0))</f>
        <v>0.02145833333333333</v>
      </c>
    </row>
    <row r="58" spans="1:9" ht="15" customHeight="1">
      <c r="A58" s="14">
        <v>54</v>
      </c>
      <c r="B58" s="28" t="s">
        <v>156</v>
      </c>
      <c r="C58" s="28" t="s">
        <v>163</v>
      </c>
      <c r="D58" s="33" t="s">
        <v>55</v>
      </c>
      <c r="E58" s="28" t="s">
        <v>159</v>
      </c>
      <c r="F58" s="33" t="s">
        <v>122</v>
      </c>
      <c r="G58" s="14" t="str">
        <f t="shared" si="0"/>
        <v>7.56/km</v>
      </c>
      <c r="H58" s="15">
        <f t="shared" si="2"/>
        <v>0.04516203703703704</v>
      </c>
      <c r="I58" s="15">
        <f>F58-INDEX($F$5:$F$78,MATCH(D58,$D$5:$D$78,0))</f>
        <v>0.02658564814814815</v>
      </c>
    </row>
    <row r="59" spans="1:9" ht="15" customHeight="1">
      <c r="A59" s="14">
        <v>55</v>
      </c>
      <c r="B59" s="28" t="s">
        <v>241</v>
      </c>
      <c r="C59" s="28" t="s">
        <v>207</v>
      </c>
      <c r="D59" s="33" t="s">
        <v>195</v>
      </c>
      <c r="E59" s="28" t="s">
        <v>84</v>
      </c>
      <c r="F59" s="33" t="s">
        <v>123</v>
      </c>
      <c r="G59" s="14" t="str">
        <f t="shared" si="0"/>
        <v>8.06/km</v>
      </c>
      <c r="H59" s="15">
        <f t="shared" si="2"/>
        <v>0.047534722222222214</v>
      </c>
      <c r="I59" s="15">
        <f>F59-INDEX($F$5:$F$78,MATCH(D59,$D$5:$D$78,0))</f>
        <v>0.036122685185185174</v>
      </c>
    </row>
    <row r="60" spans="1:9" ht="15" customHeight="1">
      <c r="A60" s="14">
        <v>56</v>
      </c>
      <c r="B60" s="28" t="s">
        <v>124</v>
      </c>
      <c r="C60" s="28" t="s">
        <v>125</v>
      </c>
      <c r="D60" s="33" t="s">
        <v>55</v>
      </c>
      <c r="E60" s="28" t="s">
        <v>14</v>
      </c>
      <c r="F60" s="33" t="s">
        <v>126</v>
      </c>
      <c r="G60" s="14" t="str">
        <f t="shared" si="0"/>
        <v>8.09/km</v>
      </c>
      <c r="H60" s="15">
        <f t="shared" si="2"/>
        <v>0.0482523148148148</v>
      </c>
      <c r="I60" s="15">
        <f>F60-INDEX($F$5:$F$78,MATCH(D60,$D$5:$D$78,0))</f>
        <v>0.02967592592592591</v>
      </c>
    </row>
    <row r="61" spans="1:9" ht="15" customHeight="1">
      <c r="A61" s="14">
        <v>57</v>
      </c>
      <c r="B61" s="28" t="s">
        <v>213</v>
      </c>
      <c r="C61" s="28" t="s">
        <v>188</v>
      </c>
      <c r="D61" s="33" t="s">
        <v>191</v>
      </c>
      <c r="E61" s="28" t="s">
        <v>18</v>
      </c>
      <c r="F61" s="33" t="s">
        <v>127</v>
      </c>
      <c r="G61" s="14" t="str">
        <f t="shared" si="0"/>
        <v>8.10/km</v>
      </c>
      <c r="H61" s="15">
        <f t="shared" si="2"/>
        <v>0.04864583333333333</v>
      </c>
      <c r="I61" s="15">
        <f>F61-INDEX($F$5:$F$78,MATCH(D61,$D$5:$D$78,0))</f>
        <v>0.04068287037037037</v>
      </c>
    </row>
    <row r="62" spans="1:9" ht="15" customHeight="1">
      <c r="A62" s="14">
        <v>58</v>
      </c>
      <c r="B62" s="28" t="s">
        <v>128</v>
      </c>
      <c r="C62" s="28" t="s">
        <v>194</v>
      </c>
      <c r="D62" s="33" t="s">
        <v>191</v>
      </c>
      <c r="E62" s="28" t="s">
        <v>65</v>
      </c>
      <c r="F62" s="33" t="s">
        <v>129</v>
      </c>
      <c r="G62" s="14" t="str">
        <f t="shared" si="0"/>
        <v>8.19/km</v>
      </c>
      <c r="H62" s="15">
        <f t="shared" si="2"/>
        <v>0.0506712962962963</v>
      </c>
      <c r="I62" s="15">
        <f>F62-INDEX($F$5:$F$78,MATCH(D62,$D$5:$D$78,0))</f>
        <v>0.042708333333333334</v>
      </c>
    </row>
    <row r="63" spans="1:9" ht="15" customHeight="1">
      <c r="A63" s="14">
        <v>59</v>
      </c>
      <c r="B63" s="28" t="s">
        <v>130</v>
      </c>
      <c r="C63" s="28" t="s">
        <v>216</v>
      </c>
      <c r="D63" s="33" t="s">
        <v>191</v>
      </c>
      <c r="E63" s="28" t="s">
        <v>65</v>
      </c>
      <c r="F63" s="33" t="s">
        <v>129</v>
      </c>
      <c r="G63" s="14" t="str">
        <f t="shared" si="0"/>
        <v>8.19/km</v>
      </c>
      <c r="H63" s="15">
        <f t="shared" si="2"/>
        <v>0.0506712962962963</v>
      </c>
      <c r="I63" s="15">
        <f>F63-INDEX($F$5:$F$78,MATCH(D63,$D$5:$D$78,0))</f>
        <v>0.042708333333333334</v>
      </c>
    </row>
    <row r="64" spans="1:9" ht="15" customHeight="1">
      <c r="A64" s="14">
        <v>60</v>
      </c>
      <c r="B64" s="28" t="s">
        <v>131</v>
      </c>
      <c r="C64" s="28" t="s">
        <v>202</v>
      </c>
      <c r="D64" s="33" t="s">
        <v>195</v>
      </c>
      <c r="E64" s="28" t="s">
        <v>132</v>
      </c>
      <c r="F64" s="33" t="s">
        <v>133</v>
      </c>
      <c r="G64" s="14" t="str">
        <f t="shared" si="0"/>
        <v>8.22/km</v>
      </c>
      <c r="H64" s="15">
        <f t="shared" si="2"/>
        <v>0.051435185185185195</v>
      </c>
      <c r="I64" s="15">
        <f>F64-INDEX($F$5:$F$78,MATCH(D64,$D$5:$D$78,0))</f>
        <v>0.040023148148148155</v>
      </c>
    </row>
    <row r="65" spans="1:9" ht="15" customHeight="1">
      <c r="A65" s="14">
        <v>61</v>
      </c>
      <c r="B65" s="28" t="s">
        <v>70</v>
      </c>
      <c r="C65" s="28" t="s">
        <v>192</v>
      </c>
      <c r="D65" s="33" t="s">
        <v>187</v>
      </c>
      <c r="E65" s="28" t="s">
        <v>33</v>
      </c>
      <c r="F65" s="33" t="s">
        <v>134</v>
      </c>
      <c r="G65" s="14" t="str">
        <f t="shared" si="0"/>
        <v>8.22/km</v>
      </c>
      <c r="H65" s="15">
        <f t="shared" si="2"/>
        <v>0.051481481481481475</v>
      </c>
      <c r="I65" s="15">
        <f>F65-INDEX($F$5:$F$78,MATCH(D65,$D$5:$D$78,0))</f>
        <v>0.051481481481481475</v>
      </c>
    </row>
    <row r="66" spans="1:9" ht="15" customHeight="1">
      <c r="A66" s="14">
        <v>62</v>
      </c>
      <c r="B66" s="28" t="s">
        <v>135</v>
      </c>
      <c r="C66" s="28" t="s">
        <v>214</v>
      </c>
      <c r="D66" s="33" t="s">
        <v>187</v>
      </c>
      <c r="E66" s="28" t="s">
        <v>132</v>
      </c>
      <c r="F66" s="33" t="s">
        <v>136</v>
      </c>
      <c r="G66" s="14" t="str">
        <f t="shared" si="0"/>
        <v>8.28/km</v>
      </c>
      <c r="H66" s="15">
        <f t="shared" si="2"/>
        <v>0.053020833333333336</v>
      </c>
      <c r="I66" s="15">
        <f>F66-INDEX($F$5:$F$78,MATCH(D66,$D$5:$D$78,0))</f>
        <v>0.053020833333333336</v>
      </c>
    </row>
    <row r="67" spans="1:9" ht="15" customHeight="1">
      <c r="A67" s="14">
        <v>63</v>
      </c>
      <c r="B67" s="28" t="s">
        <v>225</v>
      </c>
      <c r="C67" s="28" t="s">
        <v>221</v>
      </c>
      <c r="D67" s="33" t="s">
        <v>137</v>
      </c>
      <c r="E67" s="28" t="s">
        <v>62</v>
      </c>
      <c r="F67" s="33" t="s">
        <v>138</v>
      </c>
      <c r="G67" s="14" t="str">
        <f t="shared" si="0"/>
        <v>8.39/km</v>
      </c>
      <c r="H67" s="15">
        <f t="shared" si="2"/>
        <v>0.055717592592592596</v>
      </c>
      <c r="I67" s="15">
        <f>F67-INDEX($F$5:$F$78,MATCH(D67,$D$5:$D$78,0))</f>
        <v>0</v>
      </c>
    </row>
    <row r="68" spans="1:9" ht="15" customHeight="1">
      <c r="A68" s="14">
        <v>64</v>
      </c>
      <c r="B68" s="28" t="s">
        <v>139</v>
      </c>
      <c r="C68" s="28" t="s">
        <v>158</v>
      </c>
      <c r="D68" s="33" t="s">
        <v>55</v>
      </c>
      <c r="E68" s="28" t="s">
        <v>18</v>
      </c>
      <c r="F68" s="33" t="s">
        <v>140</v>
      </c>
      <c r="G68" s="14" t="str">
        <f t="shared" si="0"/>
        <v>8.47/km</v>
      </c>
      <c r="H68" s="15">
        <f t="shared" si="2"/>
        <v>0.05765046296296297</v>
      </c>
      <c r="I68" s="15">
        <f>F68-INDEX($F$5:$F$78,MATCH(D68,$D$5:$D$78,0))</f>
        <v>0.03907407407407408</v>
      </c>
    </row>
    <row r="69" spans="1:9" ht="15" customHeight="1">
      <c r="A69" s="14">
        <v>65</v>
      </c>
      <c r="B69" s="28" t="s">
        <v>204</v>
      </c>
      <c r="C69" s="28" t="s">
        <v>194</v>
      </c>
      <c r="D69" s="33" t="s">
        <v>191</v>
      </c>
      <c r="E69" s="28" t="s">
        <v>18</v>
      </c>
      <c r="F69" s="33" t="s">
        <v>140</v>
      </c>
      <c r="G69" s="14" t="str">
        <f aca="true" t="shared" si="3" ref="G69:G78">TEXT(INT((HOUR(F69)*3600+MINUTE(F69)*60+SECOND(F69))/$I$3/60),"0")&amp;"."&amp;TEXT(MOD((HOUR(F69)*3600+MINUTE(F69)*60+SECOND(F69))/$I$3,60),"00")&amp;"/km"</f>
        <v>8.47/km</v>
      </c>
      <c r="H69" s="15">
        <f t="shared" si="2"/>
        <v>0.05765046296296297</v>
      </c>
      <c r="I69" s="15">
        <f>F69-INDEX($F$5:$F$78,MATCH(D69,$D$5:$D$78,0))</f>
        <v>0.04968750000000001</v>
      </c>
    </row>
    <row r="70" spans="1:9" ht="15" customHeight="1">
      <c r="A70" s="14">
        <v>66</v>
      </c>
      <c r="B70" s="28" t="s">
        <v>237</v>
      </c>
      <c r="C70" s="28" t="s">
        <v>202</v>
      </c>
      <c r="D70" s="33" t="s">
        <v>195</v>
      </c>
      <c r="E70" s="28" t="s">
        <v>117</v>
      </c>
      <c r="F70" s="33" t="s">
        <v>141</v>
      </c>
      <c r="G70" s="14" t="str">
        <f t="shared" si="3"/>
        <v>9.13/km</v>
      </c>
      <c r="H70" s="15">
        <f t="shared" si="2"/>
        <v>0.06380787037037036</v>
      </c>
      <c r="I70" s="15">
        <f>F70-INDEX($F$5:$F$78,MATCH(D70,$D$5:$D$78,0))</f>
        <v>0.05239583333333332</v>
      </c>
    </row>
    <row r="71" spans="1:9" ht="15" customHeight="1">
      <c r="A71" s="14">
        <v>67</v>
      </c>
      <c r="B71" s="28" t="s">
        <v>142</v>
      </c>
      <c r="C71" s="28" t="s">
        <v>201</v>
      </c>
      <c r="D71" s="33" t="s">
        <v>195</v>
      </c>
      <c r="E71" s="28" t="s">
        <v>18</v>
      </c>
      <c r="F71" s="33" t="s">
        <v>143</v>
      </c>
      <c r="G71" s="14" t="str">
        <f t="shared" si="3"/>
        <v>9.21/km</v>
      </c>
      <c r="H71" s="15">
        <f aca="true" t="shared" si="4" ref="H71:H78">F71-$F$5</f>
        <v>0.0657175925925926</v>
      </c>
      <c r="I71" s="15">
        <f>F71-INDEX($F$5:$F$78,MATCH(D71,$D$5:$D$78,0))</f>
        <v>0.054305555555555565</v>
      </c>
    </row>
    <row r="72" spans="1:9" ht="15" customHeight="1">
      <c r="A72" s="14">
        <v>68</v>
      </c>
      <c r="B72" s="28" t="s">
        <v>238</v>
      </c>
      <c r="C72" s="28" t="s">
        <v>234</v>
      </c>
      <c r="D72" s="33" t="s">
        <v>228</v>
      </c>
      <c r="E72" s="28" t="s">
        <v>117</v>
      </c>
      <c r="F72" s="33" t="s">
        <v>144</v>
      </c>
      <c r="G72" s="14" t="str">
        <f t="shared" si="3"/>
        <v>9.41/km</v>
      </c>
      <c r="H72" s="15">
        <f t="shared" si="4"/>
        <v>0.07078703703703704</v>
      </c>
      <c r="I72" s="15">
        <f>F72-INDEX($F$5:$F$78,MATCH(D72,$D$5:$D$78,0))</f>
        <v>0</v>
      </c>
    </row>
    <row r="73" spans="1:9" ht="15" customHeight="1">
      <c r="A73" s="14">
        <v>69</v>
      </c>
      <c r="B73" s="28" t="s">
        <v>145</v>
      </c>
      <c r="C73" s="28" t="s">
        <v>236</v>
      </c>
      <c r="D73" s="33" t="s">
        <v>203</v>
      </c>
      <c r="E73" s="28" t="s">
        <v>117</v>
      </c>
      <c r="F73" s="33" t="s">
        <v>144</v>
      </c>
      <c r="G73" s="14" t="str">
        <f t="shared" si="3"/>
        <v>9.41/km</v>
      </c>
      <c r="H73" s="15">
        <f t="shared" si="4"/>
        <v>0.07078703703703704</v>
      </c>
      <c r="I73" s="15">
        <f>F73-INDEX($F$5:$F$78,MATCH(D73,$D$5:$D$78,0))</f>
        <v>0</v>
      </c>
    </row>
    <row r="74" spans="1:9" ht="15" customHeight="1">
      <c r="A74" s="14">
        <v>70</v>
      </c>
      <c r="B74" s="28" t="s">
        <v>146</v>
      </c>
      <c r="C74" s="28" t="s">
        <v>217</v>
      </c>
      <c r="D74" s="33" t="s">
        <v>195</v>
      </c>
      <c r="E74" s="28" t="s">
        <v>117</v>
      </c>
      <c r="F74" s="33" t="s">
        <v>144</v>
      </c>
      <c r="G74" s="14" t="str">
        <f t="shared" si="3"/>
        <v>9.41/km</v>
      </c>
      <c r="H74" s="15">
        <f t="shared" si="4"/>
        <v>0.07078703703703704</v>
      </c>
      <c r="I74" s="15">
        <f>F74-INDEX($F$5:$F$78,MATCH(D74,$D$5:$D$78,0))</f>
        <v>0.059375</v>
      </c>
    </row>
    <row r="75" spans="1:9" ht="15" customHeight="1">
      <c r="A75" s="14">
        <v>71</v>
      </c>
      <c r="B75" s="28" t="s">
        <v>147</v>
      </c>
      <c r="C75" s="28" t="s">
        <v>193</v>
      </c>
      <c r="D75" s="33" t="s">
        <v>195</v>
      </c>
      <c r="E75" s="28" t="s">
        <v>65</v>
      </c>
      <c r="F75" s="33" t="s">
        <v>148</v>
      </c>
      <c r="G75" s="14" t="str">
        <f t="shared" si="3"/>
        <v>10.32/km</v>
      </c>
      <c r="H75" s="15">
        <f t="shared" si="4"/>
        <v>0.0831828703703704</v>
      </c>
      <c r="I75" s="15">
        <f>F75-INDEX($F$5:$F$78,MATCH(D75,$D$5:$D$78,0))</f>
        <v>0.07177083333333335</v>
      </c>
    </row>
    <row r="76" spans="1:9" ht="15" customHeight="1">
      <c r="A76" s="14">
        <v>72</v>
      </c>
      <c r="B76" s="28" t="s">
        <v>243</v>
      </c>
      <c r="C76" s="28" t="s">
        <v>1</v>
      </c>
      <c r="D76" s="33" t="s">
        <v>55</v>
      </c>
      <c r="E76" s="28" t="s">
        <v>149</v>
      </c>
      <c r="F76" s="33" t="s">
        <v>150</v>
      </c>
      <c r="G76" s="14" t="str">
        <f t="shared" si="3"/>
        <v>12.02/km</v>
      </c>
      <c r="H76" s="15">
        <f t="shared" si="4"/>
        <v>0.10504629629629628</v>
      </c>
      <c r="I76" s="15">
        <f>F76-INDEX($F$5:$F$78,MATCH(D76,$D$5:$D$78,0))</f>
        <v>0.08646990740740738</v>
      </c>
    </row>
    <row r="77" spans="1:9" ht="15" customHeight="1">
      <c r="A77" s="14">
        <v>73</v>
      </c>
      <c r="B77" s="28" t="s">
        <v>151</v>
      </c>
      <c r="C77" s="28" t="s">
        <v>210</v>
      </c>
      <c r="D77" s="33" t="s">
        <v>137</v>
      </c>
      <c r="E77" s="28" t="s">
        <v>58</v>
      </c>
      <c r="F77" s="33" t="s">
        <v>150</v>
      </c>
      <c r="G77" s="14" t="str">
        <f t="shared" si="3"/>
        <v>12.02/km</v>
      </c>
      <c r="H77" s="15">
        <f t="shared" si="4"/>
        <v>0.10504629629629628</v>
      </c>
      <c r="I77" s="15">
        <f>F77-INDEX($F$5:$F$78,MATCH(D77,$D$5:$D$78,0))</f>
        <v>0.04932870370370368</v>
      </c>
    </row>
    <row r="78" spans="1:9" ht="15" customHeight="1">
      <c r="A78" s="17">
        <v>74</v>
      </c>
      <c r="B78" s="29" t="s">
        <v>152</v>
      </c>
      <c r="C78" s="29" t="s">
        <v>196</v>
      </c>
      <c r="D78" s="18" t="s">
        <v>203</v>
      </c>
      <c r="E78" s="29" t="s">
        <v>14</v>
      </c>
      <c r="F78" s="18" t="s">
        <v>153</v>
      </c>
      <c r="G78" s="17" t="str">
        <f t="shared" si="3"/>
        <v>12.02/km</v>
      </c>
      <c r="H78" s="19">
        <f t="shared" si="4"/>
        <v>0.10505787037037037</v>
      </c>
      <c r="I78" s="19">
        <f>F78-INDEX($F$5:$F$78,MATCH(D78,$D$5:$D$78,0))</f>
        <v>0.034270833333333334</v>
      </c>
    </row>
  </sheetData>
  <autoFilter ref="A4:I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Ecotrail del Colle San Marco</v>
      </c>
      <c r="B1" s="25"/>
      <c r="C1" s="25"/>
    </row>
    <row r="2" spans="1:3" ht="42" customHeight="1">
      <c r="A2" s="26" t="str">
        <f>Individuale!A3&amp;" km. "&amp;Individuale!I3</f>
        <v>Ascoli Piceno (AP) Italia - Domenica 29/04/2012 km. 21</v>
      </c>
      <c r="B2" s="26"/>
      <c r="C2" s="26"/>
    </row>
    <row r="3" spans="1:3" ht="24.75" customHeight="1">
      <c r="A3" s="20" t="s">
        <v>177</v>
      </c>
      <c r="B3" s="21" t="s">
        <v>181</v>
      </c>
      <c r="C3" s="21" t="s">
        <v>167</v>
      </c>
    </row>
    <row r="4" spans="1:3" ht="15" customHeight="1">
      <c r="A4" s="10">
        <v>1</v>
      </c>
      <c r="B4" s="27" t="s">
        <v>14</v>
      </c>
      <c r="C4" s="30">
        <v>12</v>
      </c>
    </row>
    <row r="5" spans="1:3" ht="15" customHeight="1">
      <c r="A5" s="14">
        <v>2</v>
      </c>
      <c r="B5" s="28" t="s">
        <v>18</v>
      </c>
      <c r="C5" s="31">
        <v>9</v>
      </c>
    </row>
    <row r="6" spans="1:3" ht="15" customHeight="1">
      <c r="A6" s="14">
        <v>3</v>
      </c>
      <c r="B6" s="28" t="s">
        <v>117</v>
      </c>
      <c r="C6" s="31">
        <v>5</v>
      </c>
    </row>
    <row r="7" spans="1:3" ht="15" customHeight="1">
      <c r="A7" s="14">
        <v>4</v>
      </c>
      <c r="B7" s="28" t="s">
        <v>65</v>
      </c>
      <c r="C7" s="31">
        <v>5</v>
      </c>
    </row>
    <row r="8" spans="1:3" ht="15" customHeight="1">
      <c r="A8" s="14">
        <v>5</v>
      </c>
      <c r="B8" s="28" t="s">
        <v>159</v>
      </c>
      <c r="C8" s="31">
        <v>4</v>
      </c>
    </row>
    <row r="9" spans="1:3" ht="15" customHeight="1">
      <c r="A9" s="14">
        <v>6</v>
      </c>
      <c r="B9" s="28" t="s">
        <v>58</v>
      </c>
      <c r="C9" s="31">
        <v>4</v>
      </c>
    </row>
    <row r="10" spans="1:3" ht="15" customHeight="1">
      <c r="A10" s="14">
        <v>7</v>
      </c>
      <c r="B10" s="28" t="s">
        <v>84</v>
      </c>
      <c r="C10" s="31">
        <v>3</v>
      </c>
    </row>
    <row r="11" spans="1:3" ht="15" customHeight="1">
      <c r="A11" s="14">
        <v>8</v>
      </c>
      <c r="B11" s="28" t="s">
        <v>33</v>
      </c>
      <c r="C11" s="31">
        <v>3</v>
      </c>
    </row>
    <row r="12" spans="1:3" ht="15" customHeight="1">
      <c r="A12" s="14">
        <v>9</v>
      </c>
      <c r="B12" s="28" t="s">
        <v>132</v>
      </c>
      <c r="C12" s="31">
        <v>2</v>
      </c>
    </row>
    <row r="13" spans="1:3" ht="15" customHeight="1">
      <c r="A13" s="14">
        <v>10</v>
      </c>
      <c r="B13" s="28" t="s">
        <v>20</v>
      </c>
      <c r="C13" s="31">
        <v>2</v>
      </c>
    </row>
    <row r="14" spans="1:3" ht="15" customHeight="1">
      <c r="A14" s="14">
        <v>11</v>
      </c>
      <c r="B14" s="28" t="s">
        <v>62</v>
      </c>
      <c r="C14" s="31">
        <v>2</v>
      </c>
    </row>
    <row r="15" spans="1:3" ht="15" customHeight="1">
      <c r="A15" s="14">
        <v>12</v>
      </c>
      <c r="B15" s="28" t="s">
        <v>98</v>
      </c>
      <c r="C15" s="31">
        <v>2</v>
      </c>
    </row>
    <row r="16" spans="1:3" ht="15" customHeight="1">
      <c r="A16" s="14">
        <v>13</v>
      </c>
      <c r="B16" s="28" t="s">
        <v>23</v>
      </c>
      <c r="C16" s="31">
        <v>2</v>
      </c>
    </row>
    <row r="17" spans="1:3" ht="15" customHeight="1">
      <c r="A17" s="14">
        <v>14</v>
      </c>
      <c r="B17" s="28" t="s">
        <v>91</v>
      </c>
      <c r="C17" s="31">
        <v>2</v>
      </c>
    </row>
    <row r="18" spans="1:3" ht="15" customHeight="1">
      <c r="A18" s="14">
        <v>15</v>
      </c>
      <c r="B18" s="28" t="s">
        <v>68</v>
      </c>
      <c r="C18" s="31">
        <v>1</v>
      </c>
    </row>
    <row r="19" spans="1:3" ht="15" customHeight="1">
      <c r="A19" s="14">
        <v>16</v>
      </c>
      <c r="B19" s="28" t="s">
        <v>76</v>
      </c>
      <c r="C19" s="31">
        <v>1</v>
      </c>
    </row>
    <row r="20" spans="1:3" ht="15" customHeight="1">
      <c r="A20" s="14">
        <v>17</v>
      </c>
      <c r="B20" s="28" t="s">
        <v>41</v>
      </c>
      <c r="C20" s="31">
        <v>1</v>
      </c>
    </row>
    <row r="21" spans="1:3" ht="15" customHeight="1">
      <c r="A21" s="14">
        <v>18</v>
      </c>
      <c r="B21" s="28" t="s">
        <v>107</v>
      </c>
      <c r="C21" s="31">
        <v>1</v>
      </c>
    </row>
    <row r="22" spans="1:3" ht="15" customHeight="1">
      <c r="A22" s="14">
        <v>19</v>
      </c>
      <c r="B22" s="28" t="s">
        <v>48</v>
      </c>
      <c r="C22" s="31">
        <v>1</v>
      </c>
    </row>
    <row r="23" spans="1:3" ht="15" customHeight="1">
      <c r="A23" s="14">
        <v>20</v>
      </c>
      <c r="B23" s="28" t="s">
        <v>82</v>
      </c>
      <c r="C23" s="31">
        <v>1</v>
      </c>
    </row>
    <row r="24" spans="1:3" ht="15" customHeight="1">
      <c r="A24" s="14">
        <v>21</v>
      </c>
      <c r="B24" s="28" t="s">
        <v>120</v>
      </c>
      <c r="C24" s="31">
        <v>1</v>
      </c>
    </row>
    <row r="25" spans="1:3" ht="15" customHeight="1">
      <c r="A25" s="14">
        <v>22</v>
      </c>
      <c r="B25" s="28" t="s">
        <v>38</v>
      </c>
      <c r="C25" s="31">
        <v>1</v>
      </c>
    </row>
    <row r="26" spans="1:3" ht="15" customHeight="1">
      <c r="A26" s="14">
        <v>23</v>
      </c>
      <c r="B26" s="28" t="s">
        <v>5</v>
      </c>
      <c r="C26" s="31">
        <v>1</v>
      </c>
    </row>
    <row r="27" spans="1:3" ht="15" customHeight="1">
      <c r="A27" s="14">
        <v>24</v>
      </c>
      <c r="B27" s="28" t="s">
        <v>11</v>
      </c>
      <c r="C27" s="31">
        <v>1</v>
      </c>
    </row>
    <row r="28" spans="1:3" ht="15" customHeight="1">
      <c r="A28" s="14">
        <v>25</v>
      </c>
      <c r="B28" s="28" t="s">
        <v>160</v>
      </c>
      <c r="C28" s="31">
        <v>1</v>
      </c>
    </row>
    <row r="29" spans="1:3" ht="15" customHeight="1">
      <c r="A29" s="14">
        <v>26</v>
      </c>
      <c r="B29" s="28" t="s">
        <v>219</v>
      </c>
      <c r="C29" s="31">
        <v>1</v>
      </c>
    </row>
    <row r="30" spans="1:3" ht="15" customHeight="1">
      <c r="A30" s="14">
        <v>27</v>
      </c>
      <c r="B30" s="28" t="s">
        <v>113</v>
      </c>
      <c r="C30" s="31">
        <v>1</v>
      </c>
    </row>
    <row r="31" spans="1:3" ht="15" customHeight="1">
      <c r="A31" s="14">
        <v>28</v>
      </c>
      <c r="B31" s="28" t="s">
        <v>149</v>
      </c>
      <c r="C31" s="31">
        <v>1</v>
      </c>
    </row>
    <row r="32" spans="1:3" ht="15" customHeight="1">
      <c r="A32" s="14">
        <v>29</v>
      </c>
      <c r="B32" s="28" t="s">
        <v>51</v>
      </c>
      <c r="C32" s="31">
        <v>1</v>
      </c>
    </row>
    <row r="33" spans="1:3" ht="15" customHeight="1">
      <c r="A33" s="14">
        <v>30</v>
      </c>
      <c r="B33" s="28" t="s">
        <v>28</v>
      </c>
      <c r="C33" s="31">
        <v>1</v>
      </c>
    </row>
    <row r="34" spans="1:3" ht="15" customHeight="1">
      <c r="A34" s="17">
        <v>31</v>
      </c>
      <c r="B34" s="29" t="s">
        <v>8</v>
      </c>
      <c r="C34" s="32">
        <v>1</v>
      </c>
    </row>
    <row r="35" ht="12.75">
      <c r="C35" s="2">
        <f>SUM(C4:C34)</f>
        <v>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2012-05-02T10:57:22Z</dcterms:modified>
  <cp:category/>
  <cp:version/>
  <cp:contentType/>
  <cp:contentStatus/>
</cp:coreProperties>
</file>