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<sst xmlns="http://schemas.openxmlformats.org/spreadsheetml/2006/main" count="217" uniqueCount="157">
  <si>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</si>
  <si>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</si>
  <si>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</si>
  <si>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</si>
  <si>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</si>
  <si>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</si>
  <si>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</si>
  <si>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</si>
  <si>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</si>
  <si>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</si>
  <si>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</si>
  <si>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Ronca</t>
  </si>
  <si>
    <t>Massimiliano</t>
  </si>
  <si>
    <t>SM-40</t>
  </si>
  <si>
    <t>La Recastello</t>
  </si>
  <si>
    <t>00.26.14</t>
  </si>
  <si>
    <t>Fossatelli</t>
  </si>
  <si>
    <t>Emiliano</t>
  </si>
  <si>
    <t>SM-35</t>
  </si>
  <si>
    <t>ASD Fartlek Ostia</t>
  </si>
  <si>
    <t>00.27.21</t>
  </si>
  <si>
    <t>Porcu</t>
  </si>
  <si>
    <t>Cesare</t>
  </si>
  <si>
    <t>SM-45</t>
  </si>
  <si>
    <t>Atletica Faleria</t>
  </si>
  <si>
    <t>00.27.46</t>
  </si>
  <si>
    <t>Fioroni</t>
  </si>
  <si>
    <t>Massimo</t>
  </si>
  <si>
    <t>Avis Perugia</t>
  </si>
  <si>
    <t>00.28.10</t>
  </si>
  <si>
    <t>Sabato</t>
  </si>
  <si>
    <t>Giorgio</t>
  </si>
  <si>
    <t>UISP Avis Rieti</t>
  </si>
  <si>
    <t>00.28.53</t>
  </si>
  <si>
    <t>Boccanera</t>
  </si>
  <si>
    <t>Gianluca</t>
  </si>
  <si>
    <t>Giovanni Scavo 2000</t>
  </si>
  <si>
    <t>00.29.05</t>
  </si>
  <si>
    <t>Brandi</t>
  </si>
  <si>
    <t>Fabrizio</t>
  </si>
  <si>
    <t>Atletica Insieme Forhans Team</t>
  </si>
  <si>
    <t>00.30.00</t>
  </si>
  <si>
    <t>Settimi</t>
  </si>
  <si>
    <t>Rinaldo</t>
  </si>
  <si>
    <t>Sabina Marathon Club</t>
  </si>
  <si>
    <t>00.30.52</t>
  </si>
  <si>
    <t>Salvatori</t>
  </si>
  <si>
    <t>Paola</t>
  </si>
  <si>
    <t>SF-35</t>
  </si>
  <si>
    <t>US Roma 83</t>
  </si>
  <si>
    <t>00.30.56</t>
  </si>
  <si>
    <t>Cavallaro</t>
  </si>
  <si>
    <t>Maurizio</t>
  </si>
  <si>
    <t>SM-50</t>
  </si>
  <si>
    <t>Albatros Roma</t>
  </si>
  <si>
    <t>00.32.00</t>
  </si>
  <si>
    <t>Schisano</t>
  </si>
  <si>
    <t>Francesco</t>
  </si>
  <si>
    <t>SM-55</t>
  </si>
  <si>
    <t>ASD Albatros Roma</t>
  </si>
  <si>
    <t>00.32.04</t>
  </si>
  <si>
    <t>Massarelli</t>
  </si>
  <si>
    <t>Myricae</t>
  </si>
  <si>
    <t>00.33.29</t>
  </si>
  <si>
    <t>Di Somma</t>
  </si>
  <si>
    <t>Andrea</t>
  </si>
  <si>
    <t>Amat. M</t>
  </si>
  <si>
    <t>Atletica La Sbarra</t>
  </si>
  <si>
    <t>00.33.31</t>
  </si>
  <si>
    <t>Lucentini</t>
  </si>
  <si>
    <t>Emanuele</t>
  </si>
  <si>
    <t>Podistica Winner Foligno</t>
  </si>
  <si>
    <t>00.33.45</t>
  </si>
  <si>
    <t>Salvioni</t>
  </si>
  <si>
    <t>Mara</t>
  </si>
  <si>
    <t>SF-50</t>
  </si>
  <si>
    <t>Podistica Casalotti</t>
  </si>
  <si>
    <t>00.34.49</t>
  </si>
  <si>
    <t>Maroni</t>
  </si>
  <si>
    <t>Marcel</t>
  </si>
  <si>
    <t>GS Amleto Monti</t>
  </si>
  <si>
    <t>00.35.22</t>
  </si>
  <si>
    <t>De Carolis</t>
  </si>
  <si>
    <t>Luigi</t>
  </si>
  <si>
    <t>00.35.24</t>
  </si>
  <si>
    <t>Durastanti</t>
  </si>
  <si>
    <t>Felice</t>
  </si>
  <si>
    <t>SM-65</t>
  </si>
  <si>
    <t>Atletica Gardenia</t>
  </si>
  <si>
    <t>00.35.34</t>
  </si>
  <si>
    <t>Paris</t>
  </si>
  <si>
    <t>Filiberto</t>
  </si>
  <si>
    <t>00.36.06</t>
  </si>
  <si>
    <t>Giuliani</t>
  </si>
  <si>
    <t>Mario</t>
  </si>
  <si>
    <t>00.36.11</t>
  </si>
  <si>
    <t>De Seta</t>
  </si>
  <si>
    <t>Pietro</t>
  </si>
  <si>
    <t>Uisp Roma</t>
  </si>
  <si>
    <t>00.36.20</t>
  </si>
  <si>
    <t>Zavatta</t>
  </si>
  <si>
    <t>Riccardo</t>
  </si>
  <si>
    <t>GS Bancari Romani</t>
  </si>
  <si>
    <t>00.36.25</t>
  </si>
  <si>
    <t>Tucci</t>
  </si>
  <si>
    <t>Due Ponti</t>
  </si>
  <si>
    <t>00.37.04</t>
  </si>
  <si>
    <t>Orsingher</t>
  </si>
  <si>
    <t>Enzo</t>
  </si>
  <si>
    <t>ASD Atletica Vita</t>
  </si>
  <si>
    <t>00.39.11</t>
  </si>
  <si>
    <t>Camacci</t>
  </si>
  <si>
    <t>Vittorio</t>
  </si>
  <si>
    <t>Podistica Valtenna</t>
  </si>
  <si>
    <t>00.39.48</t>
  </si>
  <si>
    <t>De Mattia</t>
  </si>
  <si>
    <t>Ludovico</t>
  </si>
  <si>
    <t>Olimpica Flaminia</t>
  </si>
  <si>
    <t>00.41.07</t>
  </si>
  <si>
    <t>Petrelli</t>
  </si>
  <si>
    <t>Savino</t>
  </si>
  <si>
    <t>00.41.13</t>
  </si>
  <si>
    <t>Mancini</t>
  </si>
  <si>
    <t>Domenico</t>
  </si>
  <si>
    <t>SM-70</t>
  </si>
  <si>
    <t>00.42.18</t>
  </si>
  <si>
    <t>Moskvichenho</t>
  </si>
  <si>
    <t>Oxana</t>
  </si>
  <si>
    <t>Amat. F</t>
  </si>
  <si>
    <t>00.42.31</t>
  </si>
  <si>
    <t>Ciocchetti</t>
  </si>
  <si>
    <t>Silvana</t>
  </si>
  <si>
    <t>SF-60</t>
  </si>
  <si>
    <t>Astra Roma</t>
  </si>
  <si>
    <t>00.44.26</t>
  </si>
  <si>
    <t>Cervo</t>
  </si>
  <si>
    <t>Laura</t>
  </si>
  <si>
    <t>Pro Trivio</t>
  </si>
  <si>
    <t>00.46.07</t>
  </si>
  <si>
    <t>Tartamelli</t>
  </si>
  <si>
    <t>Lina</t>
  </si>
  <si>
    <t>SF-65</t>
  </si>
  <si>
    <t>Amatori Podistica Terni</t>
  </si>
  <si>
    <t>00.49.09</t>
  </si>
  <si>
    <t>Adriani</t>
  </si>
  <si>
    <t>Elisabetta</t>
  </si>
  <si>
    <t>00.49.38</t>
  </si>
  <si>
    <t>Mancuso 2</t>
  </si>
  <si>
    <t>Paolo</t>
  </si>
  <si>
    <t>SM-60</t>
  </si>
  <si>
    <t>00.50.05</t>
  </si>
  <si>
    <t>Giannini</t>
  </si>
  <si>
    <t>Roberto</t>
  </si>
  <si>
    <t>Roma Road Runners</t>
  </si>
  <si>
    <t>00.58.14</t>
  </si>
  <si>
    <t xml:space="preserve"> Trivio - Monteleone di Spoleto</t>
  </si>
  <si>
    <t>Località Trivio - Monteleone di Spoleto (Pg) Italia - Domenica 14/08/2011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</si>
</sst>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ySplit="3" topLeftCell="BM4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155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156</v>
      </c>
      <c r="B2" s="27"/>
      <c r="C2" s="27"/>
      <c r="D2" s="27"/>
      <c r="E2" s="27"/>
      <c r="F2" s="27"/>
      <c r="G2" s="27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4" t="s">
        <v>11</v>
      </c>
      <c r="C4" s="34" t="s">
        <v>12</v>
      </c>
      <c r="D4" s="14" t="s">
        <v>13</v>
      </c>
      <c r="E4" s="34" t="s">
        <v>14</v>
      </c>
      <c r="F4" s="14" t="s">
        <v>15</v>
      </c>
      <c r="G4" s="14" t="str">
        <f aca="true" t="shared" si="0" ref="G4:G38">TEXT(INT((HOUR(F4)*3600+MINUTE(F4)*60+SECOND(F4))/$I$2/60),"0")&amp;"."&amp;TEXT(MOD((HOUR(F4)*3600+MINUTE(F4)*60+SECOND(F4))/$I$2,60),"00")&amp;"/km"</f>
        <v>3.17/km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5" t="s">
        <v>16</v>
      </c>
      <c r="C5" s="35" t="s">
        <v>17</v>
      </c>
      <c r="D5" s="17" t="s">
        <v>18</v>
      </c>
      <c r="E5" s="35" t="s">
        <v>19</v>
      </c>
      <c r="F5" s="17" t="s">
        <v>20</v>
      </c>
      <c r="G5" s="17" t="str">
        <f t="shared" si="0"/>
        <v>3.25/km</v>
      </c>
      <c r="H5" s="18">
        <f>F5-$F$4</f>
        <v>0.0007754629629629639</v>
      </c>
      <c r="I5" s="18">
        <f>F5-INDEX($F$4:$F$631,MATCH(D5,$D$4:$D$631,0))</f>
        <v>0</v>
      </c>
    </row>
    <row r="6" spans="1:9" s="11" customFormat="1" ht="15" customHeight="1">
      <c r="A6" s="17">
        <v>3</v>
      </c>
      <c r="B6" s="35" t="s">
        <v>21</v>
      </c>
      <c r="C6" s="35" t="s">
        <v>22</v>
      </c>
      <c r="D6" s="17" t="s">
        <v>23</v>
      </c>
      <c r="E6" s="35" t="s">
        <v>24</v>
      </c>
      <c r="F6" s="17" t="s">
        <v>25</v>
      </c>
      <c r="G6" s="17" t="str">
        <f t="shared" si="0"/>
        <v>3.28/km</v>
      </c>
      <c r="H6" s="18">
        <f aca="true" t="shared" si="1" ref="H6:H21">F6-$F$4</f>
        <v>0.0010648148148148136</v>
      </c>
      <c r="I6" s="18">
        <f>F6-INDEX($F$4:$F$631,MATCH(D6,$D$4:$D$631,0))</f>
        <v>0</v>
      </c>
    </row>
    <row r="7" spans="1:9" s="11" customFormat="1" ht="15" customHeight="1">
      <c r="A7" s="17">
        <v>4</v>
      </c>
      <c r="B7" s="35" t="s">
        <v>26</v>
      </c>
      <c r="C7" s="35" t="s">
        <v>27</v>
      </c>
      <c r="D7" s="17" t="s">
        <v>23</v>
      </c>
      <c r="E7" s="35" t="s">
        <v>28</v>
      </c>
      <c r="F7" s="17" t="s">
        <v>29</v>
      </c>
      <c r="G7" s="17" t="str">
        <f t="shared" si="0"/>
        <v>3.31/km</v>
      </c>
      <c r="H7" s="18">
        <f t="shared" si="1"/>
        <v>0.0013425925925925897</v>
      </c>
      <c r="I7" s="18">
        <f>F7-INDEX($F$4:$F$631,MATCH(D7,$D$4:$D$631,0))</f>
        <v>0.0002777777777777761</v>
      </c>
    </row>
    <row r="8" spans="1:9" s="11" customFormat="1" ht="15" customHeight="1">
      <c r="A8" s="17">
        <v>5</v>
      </c>
      <c r="B8" s="35" t="s">
        <v>30</v>
      </c>
      <c r="C8" s="35" t="s">
        <v>31</v>
      </c>
      <c r="D8" s="17" t="s">
        <v>23</v>
      </c>
      <c r="E8" s="35" t="s">
        <v>32</v>
      </c>
      <c r="F8" s="17" t="s">
        <v>33</v>
      </c>
      <c r="G8" s="17" t="str">
        <f t="shared" si="0"/>
        <v>3.37/km</v>
      </c>
      <c r="H8" s="18">
        <f t="shared" si="1"/>
        <v>0.001840277777777774</v>
      </c>
      <c r="I8" s="18">
        <f>F8-INDEX($F$4:$F$631,MATCH(D8,$D$4:$D$631,0))</f>
        <v>0.0007754629629629604</v>
      </c>
    </row>
    <row r="9" spans="1:9" s="11" customFormat="1" ht="15" customHeight="1">
      <c r="A9" s="17">
        <v>6</v>
      </c>
      <c r="B9" s="35" t="s">
        <v>34</v>
      </c>
      <c r="C9" s="35" t="s">
        <v>35</v>
      </c>
      <c r="D9" s="17" t="s">
        <v>18</v>
      </c>
      <c r="E9" s="35" t="s">
        <v>36</v>
      </c>
      <c r="F9" s="17" t="s">
        <v>37</v>
      </c>
      <c r="G9" s="17" t="str">
        <f t="shared" si="0"/>
        <v>3.38/km</v>
      </c>
      <c r="H9" s="18">
        <f t="shared" si="1"/>
        <v>0.001979166666666664</v>
      </c>
      <c r="I9" s="18">
        <f>F9-INDEX($F$4:$F$631,MATCH(D9,$D$4:$D$631,0))</f>
        <v>0.0012037037037036999</v>
      </c>
    </row>
    <row r="10" spans="1:9" s="11" customFormat="1" ht="15" customHeight="1">
      <c r="A10" s="17">
        <v>7</v>
      </c>
      <c r="B10" s="35" t="s">
        <v>38</v>
      </c>
      <c r="C10" s="35" t="s">
        <v>39</v>
      </c>
      <c r="D10" s="17" t="s">
        <v>13</v>
      </c>
      <c r="E10" s="35" t="s">
        <v>40</v>
      </c>
      <c r="F10" s="17" t="s">
        <v>41</v>
      </c>
      <c r="G10" s="17" t="str">
        <f t="shared" si="0"/>
        <v>3.45/km</v>
      </c>
      <c r="H10" s="18">
        <f t="shared" si="1"/>
        <v>0.002615740740740738</v>
      </c>
      <c r="I10" s="18">
        <f>F10-INDEX($F$4:$F$631,MATCH(D10,$D$4:$D$631,0))</f>
        <v>0.002615740740740738</v>
      </c>
    </row>
    <row r="11" spans="1:9" s="11" customFormat="1" ht="15" customHeight="1">
      <c r="A11" s="17">
        <v>8</v>
      </c>
      <c r="B11" s="35" t="s">
        <v>42</v>
      </c>
      <c r="C11" s="35" t="s">
        <v>43</v>
      </c>
      <c r="D11" s="17" t="s">
        <v>23</v>
      </c>
      <c r="E11" s="35" t="s">
        <v>44</v>
      </c>
      <c r="F11" s="17" t="s">
        <v>45</v>
      </c>
      <c r="G11" s="17" t="str">
        <f t="shared" si="0"/>
        <v>3.52/km</v>
      </c>
      <c r="H11" s="18">
        <f t="shared" si="1"/>
        <v>0.0032175925925925913</v>
      </c>
      <c r="I11" s="18">
        <f>F11-INDEX($F$4:$F$631,MATCH(D11,$D$4:$D$631,0))</f>
        <v>0.0021527777777777778</v>
      </c>
    </row>
    <row r="12" spans="1:9" s="11" customFormat="1" ht="15" customHeight="1">
      <c r="A12" s="17">
        <v>9</v>
      </c>
      <c r="B12" s="36" t="s">
        <v>46</v>
      </c>
      <c r="C12" s="36" t="s">
        <v>47</v>
      </c>
      <c r="D12" s="38" t="s">
        <v>48</v>
      </c>
      <c r="E12" s="36" t="s">
        <v>49</v>
      </c>
      <c r="F12" s="38" t="s">
        <v>50</v>
      </c>
      <c r="G12" s="17" t="str">
        <f t="shared" si="0"/>
        <v>3.52/km</v>
      </c>
      <c r="H12" s="18">
        <f t="shared" si="1"/>
        <v>0.0032638888888888856</v>
      </c>
      <c r="I12" s="18">
        <f>F12-INDEX($F$4:$F$631,MATCH(D12,$D$4:$D$631,0))</f>
        <v>0</v>
      </c>
    </row>
    <row r="13" spans="1:9" s="11" customFormat="1" ht="15" customHeight="1">
      <c r="A13" s="17">
        <v>10</v>
      </c>
      <c r="B13" s="35" t="s">
        <v>51</v>
      </c>
      <c r="C13" s="35" t="s">
        <v>52</v>
      </c>
      <c r="D13" s="17" t="s">
        <v>53</v>
      </c>
      <c r="E13" s="35" t="s">
        <v>54</v>
      </c>
      <c r="F13" s="17" t="s">
        <v>55</v>
      </c>
      <c r="G13" s="17" t="str">
        <f t="shared" si="0"/>
        <v>4.00/km</v>
      </c>
      <c r="H13" s="18">
        <f t="shared" si="1"/>
        <v>0.004004629629629629</v>
      </c>
      <c r="I13" s="18">
        <f>F13-INDEX($F$4:$F$631,MATCH(D13,$D$4:$D$631,0))</f>
        <v>0</v>
      </c>
    </row>
    <row r="14" spans="1:9" s="11" customFormat="1" ht="15" customHeight="1">
      <c r="A14" s="17">
        <v>11</v>
      </c>
      <c r="B14" s="35" t="s">
        <v>56</v>
      </c>
      <c r="C14" s="35" t="s">
        <v>57</v>
      </c>
      <c r="D14" s="17" t="s">
        <v>58</v>
      </c>
      <c r="E14" s="35" t="s">
        <v>59</v>
      </c>
      <c r="F14" s="17" t="s">
        <v>60</v>
      </c>
      <c r="G14" s="17" t="str">
        <f t="shared" si="0"/>
        <v>4.01/km</v>
      </c>
      <c r="H14" s="18">
        <f t="shared" si="1"/>
        <v>0.004050925925925927</v>
      </c>
      <c r="I14" s="18">
        <f>F14-INDEX($F$4:$F$631,MATCH(D14,$D$4:$D$631,0))</f>
        <v>0</v>
      </c>
    </row>
    <row r="15" spans="1:9" s="11" customFormat="1" ht="15" customHeight="1">
      <c r="A15" s="17">
        <v>12</v>
      </c>
      <c r="B15" s="35" t="s">
        <v>61</v>
      </c>
      <c r="C15" s="35" t="s">
        <v>31</v>
      </c>
      <c r="D15" s="17" t="s">
        <v>23</v>
      </c>
      <c r="E15" s="35" t="s">
        <v>62</v>
      </c>
      <c r="F15" s="17" t="s">
        <v>63</v>
      </c>
      <c r="G15" s="17" t="str">
        <f t="shared" si="0"/>
        <v>4.11/km</v>
      </c>
      <c r="H15" s="18">
        <f t="shared" si="1"/>
        <v>0.005034722222222218</v>
      </c>
      <c r="I15" s="18">
        <f>F15-INDEX($F$4:$F$631,MATCH(D15,$D$4:$D$631,0))</f>
        <v>0.003969907407407405</v>
      </c>
    </row>
    <row r="16" spans="1:9" s="11" customFormat="1" ht="15" customHeight="1">
      <c r="A16" s="17">
        <v>13</v>
      </c>
      <c r="B16" s="35" t="s">
        <v>64</v>
      </c>
      <c r="C16" s="35" t="s">
        <v>65</v>
      </c>
      <c r="D16" s="17" t="s">
        <v>66</v>
      </c>
      <c r="E16" s="35" t="s">
        <v>67</v>
      </c>
      <c r="F16" s="17" t="s">
        <v>68</v>
      </c>
      <c r="G16" s="17" t="str">
        <f t="shared" si="0"/>
        <v>4.11/km</v>
      </c>
      <c r="H16" s="18">
        <f t="shared" si="1"/>
        <v>0.005057870370370365</v>
      </c>
      <c r="I16" s="18">
        <f>F16-INDEX($F$4:$F$631,MATCH(D16,$D$4:$D$631,0))</f>
        <v>0</v>
      </c>
    </row>
    <row r="17" spans="1:9" s="11" customFormat="1" ht="15" customHeight="1">
      <c r="A17" s="17">
        <v>14</v>
      </c>
      <c r="B17" s="35" t="s">
        <v>69</v>
      </c>
      <c r="C17" s="35" t="s">
        <v>70</v>
      </c>
      <c r="D17" s="17" t="s">
        <v>23</v>
      </c>
      <c r="E17" s="35" t="s">
        <v>71</v>
      </c>
      <c r="F17" s="17" t="s">
        <v>72</v>
      </c>
      <c r="G17" s="17" t="str">
        <f t="shared" si="0"/>
        <v>4.13/km</v>
      </c>
      <c r="H17" s="18">
        <f t="shared" si="1"/>
        <v>0.005219907407407406</v>
      </c>
      <c r="I17" s="18">
        <f>F17-INDEX($F$4:$F$631,MATCH(D17,$D$4:$D$631,0))</f>
        <v>0.004155092592592592</v>
      </c>
    </row>
    <row r="18" spans="1:9" s="11" customFormat="1" ht="15" customHeight="1">
      <c r="A18" s="17">
        <v>15</v>
      </c>
      <c r="B18" s="36" t="s">
        <v>73</v>
      </c>
      <c r="C18" s="36" t="s">
        <v>74</v>
      </c>
      <c r="D18" s="38" t="s">
        <v>75</v>
      </c>
      <c r="E18" s="36" t="s">
        <v>76</v>
      </c>
      <c r="F18" s="38" t="s">
        <v>77</v>
      </c>
      <c r="G18" s="17" t="str">
        <f t="shared" si="0"/>
        <v>4.21/km</v>
      </c>
      <c r="H18" s="18">
        <f t="shared" si="1"/>
        <v>0.0059606481481481455</v>
      </c>
      <c r="I18" s="18">
        <f>F18-INDEX($F$4:$F$631,MATCH(D18,$D$4:$D$631,0))</f>
        <v>0</v>
      </c>
    </row>
    <row r="19" spans="1:9" s="11" customFormat="1" ht="15" customHeight="1">
      <c r="A19" s="17">
        <v>16</v>
      </c>
      <c r="B19" s="35" t="s">
        <v>78</v>
      </c>
      <c r="C19" s="35" t="s">
        <v>79</v>
      </c>
      <c r="D19" s="17" t="s">
        <v>58</v>
      </c>
      <c r="E19" s="35" t="s">
        <v>80</v>
      </c>
      <c r="F19" s="17" t="s">
        <v>81</v>
      </c>
      <c r="G19" s="17" t="str">
        <f t="shared" si="0"/>
        <v>4.25/km</v>
      </c>
      <c r="H19" s="18">
        <f t="shared" si="1"/>
        <v>0.006342592592592591</v>
      </c>
      <c r="I19" s="18">
        <f>F19-INDEX($F$4:$F$631,MATCH(D19,$D$4:$D$631,0))</f>
        <v>0.002291666666666664</v>
      </c>
    </row>
    <row r="20" spans="1:9" s="11" customFormat="1" ht="15" customHeight="1">
      <c r="A20" s="17">
        <v>17</v>
      </c>
      <c r="B20" s="35" t="s">
        <v>82</v>
      </c>
      <c r="C20" s="35" t="s">
        <v>83</v>
      </c>
      <c r="D20" s="17" t="s">
        <v>18</v>
      </c>
      <c r="E20" s="35" t="s">
        <v>62</v>
      </c>
      <c r="F20" s="17" t="s">
        <v>84</v>
      </c>
      <c r="G20" s="17" t="str">
        <f t="shared" si="0"/>
        <v>4.26/km</v>
      </c>
      <c r="H20" s="18">
        <f t="shared" si="1"/>
        <v>0.006365740740740738</v>
      </c>
      <c r="I20" s="18">
        <f>F20-INDEX($F$4:$F$631,MATCH(D20,$D$4:$D$631,0))</f>
        <v>0.005590277777777774</v>
      </c>
    </row>
    <row r="21" spans="1:9" s="11" customFormat="1" ht="15" customHeight="1">
      <c r="A21" s="17">
        <v>18</v>
      </c>
      <c r="B21" s="35" t="s">
        <v>85</v>
      </c>
      <c r="C21" s="35" t="s">
        <v>86</v>
      </c>
      <c r="D21" s="17" t="s">
        <v>87</v>
      </c>
      <c r="E21" s="35" t="s">
        <v>88</v>
      </c>
      <c r="F21" s="17" t="s">
        <v>89</v>
      </c>
      <c r="G21" s="17" t="str">
        <f t="shared" si="0"/>
        <v>4.27/km</v>
      </c>
      <c r="H21" s="18">
        <f t="shared" si="1"/>
        <v>0.006481481481481484</v>
      </c>
      <c r="I21" s="18">
        <f>F21-INDEX($F$4:$F$631,MATCH(D21,$D$4:$D$631,0))</f>
        <v>0</v>
      </c>
    </row>
    <row r="22" spans="1:9" s="11" customFormat="1" ht="15" customHeight="1">
      <c r="A22" s="17">
        <v>19</v>
      </c>
      <c r="B22" s="35" t="s">
        <v>90</v>
      </c>
      <c r="C22" s="35" t="s">
        <v>91</v>
      </c>
      <c r="D22" s="17" t="s">
        <v>53</v>
      </c>
      <c r="E22" s="35" t="s">
        <v>32</v>
      </c>
      <c r="F22" s="17" t="s">
        <v>92</v>
      </c>
      <c r="G22" s="17" t="str">
        <f t="shared" si="0"/>
        <v>4.31/km</v>
      </c>
      <c r="H22" s="18">
        <f aca="true" t="shared" si="2" ref="H22:H27">F22-$F$4</f>
        <v>0.006851851851851852</v>
      </c>
      <c r="I22" s="18">
        <f>F22-INDEX($F$4:$F$631,MATCH(D22,$D$4:$D$631,0))</f>
        <v>0.002847222222222223</v>
      </c>
    </row>
    <row r="23" spans="1:9" s="11" customFormat="1" ht="15" customHeight="1">
      <c r="A23" s="17">
        <v>20</v>
      </c>
      <c r="B23" s="35" t="s">
        <v>93</v>
      </c>
      <c r="C23" s="35" t="s">
        <v>94</v>
      </c>
      <c r="D23" s="17" t="s">
        <v>13</v>
      </c>
      <c r="E23" s="35" t="s">
        <v>32</v>
      </c>
      <c r="F23" s="17" t="s">
        <v>95</v>
      </c>
      <c r="G23" s="17" t="str">
        <f t="shared" si="0"/>
        <v>4.31/km</v>
      </c>
      <c r="H23" s="18">
        <f t="shared" si="2"/>
        <v>0.006909722222222216</v>
      </c>
      <c r="I23" s="18">
        <f>F23-INDEX($F$4:$F$631,MATCH(D23,$D$4:$D$631,0))</f>
        <v>0.006909722222222216</v>
      </c>
    </row>
    <row r="24" spans="1:9" s="11" customFormat="1" ht="15" customHeight="1">
      <c r="A24" s="17">
        <v>21</v>
      </c>
      <c r="B24" s="35" t="s">
        <v>96</v>
      </c>
      <c r="C24" s="35" t="s">
        <v>97</v>
      </c>
      <c r="D24" s="17" t="s">
        <v>18</v>
      </c>
      <c r="E24" s="35" t="s">
        <v>98</v>
      </c>
      <c r="F24" s="17" t="s">
        <v>99</v>
      </c>
      <c r="G24" s="17" t="str">
        <f t="shared" si="0"/>
        <v>4.33/km</v>
      </c>
      <c r="H24" s="18">
        <f t="shared" si="2"/>
        <v>0.007013888888888889</v>
      </c>
      <c r="I24" s="18">
        <f>F24-INDEX($F$4:$F$631,MATCH(D24,$D$4:$D$631,0))</f>
        <v>0.006238425925925925</v>
      </c>
    </row>
    <row r="25" spans="1:9" s="11" customFormat="1" ht="15" customHeight="1">
      <c r="A25" s="17">
        <v>22</v>
      </c>
      <c r="B25" s="35" t="s">
        <v>100</v>
      </c>
      <c r="C25" s="35" t="s">
        <v>101</v>
      </c>
      <c r="D25" s="17" t="s">
        <v>13</v>
      </c>
      <c r="E25" s="35" t="s">
        <v>102</v>
      </c>
      <c r="F25" s="17" t="s">
        <v>103</v>
      </c>
      <c r="G25" s="17" t="str">
        <f t="shared" si="0"/>
        <v>4.33/km</v>
      </c>
      <c r="H25" s="18">
        <f t="shared" si="2"/>
        <v>0.007071759259259257</v>
      </c>
      <c r="I25" s="18">
        <f>F25-INDEX($F$4:$F$631,MATCH(D25,$D$4:$D$631,0))</f>
        <v>0.007071759259259257</v>
      </c>
    </row>
    <row r="26" spans="1:9" s="11" customFormat="1" ht="15" customHeight="1">
      <c r="A26" s="17">
        <v>23</v>
      </c>
      <c r="B26" s="35" t="s">
        <v>104</v>
      </c>
      <c r="C26" s="35" t="s">
        <v>94</v>
      </c>
      <c r="D26" s="17" t="s">
        <v>58</v>
      </c>
      <c r="E26" s="35" t="s">
        <v>105</v>
      </c>
      <c r="F26" s="17" t="s">
        <v>106</v>
      </c>
      <c r="G26" s="17" t="str">
        <f t="shared" si="0"/>
        <v>4.38/km</v>
      </c>
      <c r="H26" s="18">
        <f t="shared" si="2"/>
        <v>0.00752314814814815</v>
      </c>
      <c r="I26" s="18">
        <f>F26-INDEX($F$4:$F$631,MATCH(D26,$D$4:$D$631,0))</f>
        <v>0.0034722222222222238</v>
      </c>
    </row>
    <row r="27" spans="1:9" s="12" customFormat="1" ht="15" customHeight="1">
      <c r="A27" s="17">
        <v>24</v>
      </c>
      <c r="B27" s="35" t="s">
        <v>107</v>
      </c>
      <c r="C27" s="35" t="s">
        <v>108</v>
      </c>
      <c r="D27" s="17" t="s">
        <v>87</v>
      </c>
      <c r="E27" s="35" t="s">
        <v>109</v>
      </c>
      <c r="F27" s="17" t="s">
        <v>110</v>
      </c>
      <c r="G27" s="17" t="str">
        <f t="shared" si="0"/>
        <v>4.54/km</v>
      </c>
      <c r="H27" s="18">
        <f aca="true" t="shared" si="3" ref="H27:H38">F27-$F$4</f>
        <v>0.008993055555555553</v>
      </c>
      <c r="I27" s="18">
        <f>F27-INDEX($F$4:$F$631,MATCH(D27,$D$4:$D$631,0))</f>
        <v>0.002511574074074069</v>
      </c>
    </row>
    <row r="28" spans="1:9" s="11" customFormat="1" ht="15" customHeight="1">
      <c r="A28" s="17">
        <v>25</v>
      </c>
      <c r="B28" s="35" t="s">
        <v>111</v>
      </c>
      <c r="C28" s="35" t="s">
        <v>112</v>
      </c>
      <c r="D28" s="17" t="s">
        <v>23</v>
      </c>
      <c r="E28" s="35" t="s">
        <v>113</v>
      </c>
      <c r="F28" s="17" t="s">
        <v>114</v>
      </c>
      <c r="G28" s="17" t="str">
        <f t="shared" si="0"/>
        <v>4.59/km</v>
      </c>
      <c r="H28" s="18">
        <f t="shared" si="3"/>
        <v>0.009421296296296296</v>
      </c>
      <c r="I28" s="18">
        <f>F28-INDEX($F$4:$F$631,MATCH(D28,$D$4:$D$631,0))</f>
        <v>0.008356481481481482</v>
      </c>
    </row>
    <row r="29" spans="1:9" ht="15" customHeight="1">
      <c r="A29" s="17">
        <v>26</v>
      </c>
      <c r="B29" s="35" t="s">
        <v>115</v>
      </c>
      <c r="C29" s="35" t="s">
        <v>116</v>
      </c>
      <c r="D29" s="17" t="s">
        <v>58</v>
      </c>
      <c r="E29" s="35" t="s">
        <v>117</v>
      </c>
      <c r="F29" s="17" t="s">
        <v>118</v>
      </c>
      <c r="G29" s="17" t="str">
        <f t="shared" si="0"/>
        <v>5.08/km</v>
      </c>
      <c r="H29" s="18">
        <f t="shared" si="3"/>
        <v>0.010335648148148146</v>
      </c>
      <c r="I29" s="18">
        <f>F29-INDEX($F$4:$F$631,MATCH(D29,$D$4:$D$631,0))</f>
        <v>0.006284722222222219</v>
      </c>
    </row>
    <row r="30" spans="1:9" ht="15" customHeight="1">
      <c r="A30" s="17">
        <v>27</v>
      </c>
      <c r="B30" s="35" t="s">
        <v>119</v>
      </c>
      <c r="C30" s="35" t="s">
        <v>120</v>
      </c>
      <c r="D30" s="17" t="s">
        <v>58</v>
      </c>
      <c r="E30" s="35" t="s">
        <v>76</v>
      </c>
      <c r="F30" s="17" t="s">
        <v>121</v>
      </c>
      <c r="G30" s="17" t="str">
        <f t="shared" si="0"/>
        <v>5.09/km</v>
      </c>
      <c r="H30" s="18">
        <f t="shared" si="3"/>
        <v>0.01040509259259259</v>
      </c>
      <c r="I30" s="18">
        <f>F30-INDEX($F$4:$F$631,MATCH(D30,$D$4:$D$631,0))</f>
        <v>0.006354166666666664</v>
      </c>
    </row>
    <row r="31" spans="1:9" ht="15" customHeight="1">
      <c r="A31" s="17">
        <v>28</v>
      </c>
      <c r="B31" s="35" t="s">
        <v>122</v>
      </c>
      <c r="C31" s="35" t="s">
        <v>123</v>
      </c>
      <c r="D31" s="17" t="s">
        <v>124</v>
      </c>
      <c r="E31" s="35" t="s">
        <v>32</v>
      </c>
      <c r="F31" s="17" t="s">
        <v>125</v>
      </c>
      <c r="G31" s="17" t="str">
        <f t="shared" si="0"/>
        <v>5.17/km</v>
      </c>
      <c r="H31" s="18">
        <f t="shared" si="3"/>
        <v>0.011157407407407404</v>
      </c>
      <c r="I31" s="18">
        <f>F31-INDEX($F$4:$F$631,MATCH(D31,$D$4:$D$631,0))</f>
        <v>0</v>
      </c>
    </row>
    <row r="32" spans="1:9" ht="15" customHeight="1">
      <c r="A32" s="17">
        <v>29</v>
      </c>
      <c r="B32" s="36" t="s">
        <v>126</v>
      </c>
      <c r="C32" s="36" t="s">
        <v>127</v>
      </c>
      <c r="D32" s="38" t="s">
        <v>128</v>
      </c>
      <c r="E32" s="36" t="s">
        <v>62</v>
      </c>
      <c r="F32" s="38" t="s">
        <v>129</v>
      </c>
      <c r="G32" s="17" t="str">
        <f t="shared" si="0"/>
        <v>5.19/km</v>
      </c>
      <c r="H32" s="18">
        <f t="shared" si="3"/>
        <v>0.011307870370370367</v>
      </c>
      <c r="I32" s="18">
        <f>F32-INDEX($F$4:$F$631,MATCH(D32,$D$4:$D$631,0))</f>
        <v>0</v>
      </c>
    </row>
    <row r="33" spans="1:9" ht="15" customHeight="1">
      <c r="A33" s="17">
        <v>30</v>
      </c>
      <c r="B33" s="36" t="s">
        <v>130</v>
      </c>
      <c r="C33" s="36" t="s">
        <v>131</v>
      </c>
      <c r="D33" s="38" t="s">
        <v>132</v>
      </c>
      <c r="E33" s="36" t="s">
        <v>133</v>
      </c>
      <c r="F33" s="38" t="s">
        <v>134</v>
      </c>
      <c r="G33" s="17" t="str">
        <f t="shared" si="0"/>
        <v>5.33/km</v>
      </c>
      <c r="H33" s="18">
        <f t="shared" si="3"/>
        <v>0.012638888888888887</v>
      </c>
      <c r="I33" s="18">
        <f>F33-INDEX($F$4:$F$631,MATCH(D33,$D$4:$D$631,0))</f>
        <v>0</v>
      </c>
    </row>
    <row r="34" spans="1:9" ht="15" customHeight="1">
      <c r="A34" s="17">
        <v>31</v>
      </c>
      <c r="B34" s="36" t="s">
        <v>135</v>
      </c>
      <c r="C34" s="36" t="s">
        <v>136</v>
      </c>
      <c r="D34" s="38" t="s">
        <v>75</v>
      </c>
      <c r="E34" s="36" t="s">
        <v>137</v>
      </c>
      <c r="F34" s="38" t="s">
        <v>138</v>
      </c>
      <c r="G34" s="17" t="str">
        <f t="shared" si="0"/>
        <v>5.46/km</v>
      </c>
      <c r="H34" s="18">
        <f t="shared" si="3"/>
        <v>0.01380787037037037</v>
      </c>
      <c r="I34" s="18">
        <f>F34-INDEX($F$4:$F$631,MATCH(D34,$D$4:$D$631,0))</f>
        <v>0.007847222222222224</v>
      </c>
    </row>
    <row r="35" spans="1:9" ht="15" customHeight="1">
      <c r="A35" s="17">
        <v>32</v>
      </c>
      <c r="B35" s="36" t="s">
        <v>139</v>
      </c>
      <c r="C35" s="36" t="s">
        <v>140</v>
      </c>
      <c r="D35" s="38" t="s">
        <v>141</v>
      </c>
      <c r="E35" s="36" t="s">
        <v>142</v>
      </c>
      <c r="F35" s="38" t="s">
        <v>143</v>
      </c>
      <c r="G35" s="17" t="str">
        <f t="shared" si="0"/>
        <v>6.09/km</v>
      </c>
      <c r="H35" s="18">
        <f t="shared" si="3"/>
        <v>0.01591435185185185</v>
      </c>
      <c r="I35" s="18">
        <f>F35-INDEX($F$4:$F$631,MATCH(D35,$D$4:$D$631,0))</f>
        <v>0</v>
      </c>
    </row>
    <row r="36" spans="1:9" ht="15" customHeight="1">
      <c r="A36" s="17">
        <v>33</v>
      </c>
      <c r="B36" s="36" t="s">
        <v>144</v>
      </c>
      <c r="C36" s="36" t="s">
        <v>145</v>
      </c>
      <c r="D36" s="38" t="s">
        <v>75</v>
      </c>
      <c r="E36" s="36" t="s">
        <v>117</v>
      </c>
      <c r="F36" s="38" t="s">
        <v>146</v>
      </c>
      <c r="G36" s="17" t="str">
        <f t="shared" si="0"/>
        <v>6.12/km</v>
      </c>
      <c r="H36" s="18">
        <f t="shared" si="3"/>
        <v>0.016249999999999997</v>
      </c>
      <c r="I36" s="18">
        <f>F36-INDEX($F$4:$F$631,MATCH(D36,$D$4:$D$631,0))</f>
        <v>0.010289351851851852</v>
      </c>
    </row>
    <row r="37" spans="1:9" ht="15" customHeight="1">
      <c r="A37" s="17">
        <v>34</v>
      </c>
      <c r="B37" s="35" t="s">
        <v>147</v>
      </c>
      <c r="C37" s="35" t="s">
        <v>148</v>
      </c>
      <c r="D37" s="17" t="s">
        <v>149</v>
      </c>
      <c r="E37" s="35" t="s">
        <v>62</v>
      </c>
      <c r="F37" s="17" t="s">
        <v>150</v>
      </c>
      <c r="G37" s="17" t="str">
        <f t="shared" si="0"/>
        <v>6.16/km</v>
      </c>
      <c r="H37" s="18">
        <f t="shared" si="3"/>
        <v>0.016562499999999997</v>
      </c>
      <c r="I37" s="18">
        <f>F37-INDEX($F$4:$F$631,MATCH(D37,$D$4:$D$631,0))</f>
        <v>0</v>
      </c>
    </row>
    <row r="38" spans="1:9" ht="15" customHeight="1">
      <c r="A38" s="15">
        <v>35</v>
      </c>
      <c r="B38" s="37" t="s">
        <v>151</v>
      </c>
      <c r="C38" s="37" t="s">
        <v>152</v>
      </c>
      <c r="D38" s="15" t="s">
        <v>124</v>
      </c>
      <c r="E38" s="37" t="s">
        <v>153</v>
      </c>
      <c r="F38" s="15" t="s">
        <v>154</v>
      </c>
      <c r="G38" s="15" t="str">
        <f t="shared" si="0"/>
        <v>7.17/km</v>
      </c>
      <c r="H38" s="19">
        <f t="shared" si="3"/>
        <v>0.022222222222222223</v>
      </c>
      <c r="I38" s="19">
        <f>F38-INDEX($F$4:$F$631,MATCH(D38,$D$4:$D$631,0))</f>
        <v>0.011064814814814819</v>
      </c>
    </row>
  </sheetData>
  <autoFilter ref="A3:I3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 Trivio - Monteleone di Spoleto</v>
      </c>
      <c r="B1" s="29"/>
      <c r="C1" s="30"/>
    </row>
    <row r="2" spans="1:3" ht="33" customHeight="1">
      <c r="A2" s="31" t="str">
        <f>Individuale!A2&amp;" km. "&amp;Individuale!I2</f>
        <v>Località Trivio - Monteleone di Spoleto (Pg) Italia - Domenica 14/08/2011 km. 8</v>
      </c>
      <c r="B2" s="32"/>
      <c r="C2" s="33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0" t="s">
        <v>62</v>
      </c>
      <c r="C4" s="21">
        <v>4</v>
      </c>
    </row>
    <row r="5" spans="1:3" ht="15" customHeight="1">
      <c r="A5" s="17">
        <v>2</v>
      </c>
      <c r="B5" s="22" t="s">
        <v>32</v>
      </c>
      <c r="C5" s="23">
        <v>4</v>
      </c>
    </row>
    <row r="6" spans="1:3" ht="15" customHeight="1">
      <c r="A6" s="17">
        <v>3</v>
      </c>
      <c r="B6" s="22" t="s">
        <v>117</v>
      </c>
      <c r="C6" s="23">
        <v>2</v>
      </c>
    </row>
    <row r="7" spans="1:3" ht="15" customHeight="1">
      <c r="A7" s="17">
        <v>4</v>
      </c>
      <c r="B7" s="22" t="s">
        <v>76</v>
      </c>
      <c r="C7" s="23">
        <v>2</v>
      </c>
    </row>
    <row r="8" spans="1:3" ht="15" customHeight="1">
      <c r="A8" s="17">
        <v>5</v>
      </c>
      <c r="B8" s="22" t="s">
        <v>54</v>
      </c>
      <c r="C8" s="23">
        <v>1</v>
      </c>
    </row>
    <row r="9" spans="1:3" ht="15" customHeight="1">
      <c r="A9" s="17">
        <v>6</v>
      </c>
      <c r="B9" s="22" t="s">
        <v>142</v>
      </c>
      <c r="C9" s="23">
        <v>1</v>
      </c>
    </row>
    <row r="10" spans="1:3" ht="15" customHeight="1">
      <c r="A10" s="17">
        <v>7</v>
      </c>
      <c r="B10" s="22" t="s">
        <v>59</v>
      </c>
      <c r="C10" s="23">
        <v>1</v>
      </c>
    </row>
    <row r="11" spans="1:3" ht="15" customHeight="1">
      <c r="A11" s="17">
        <v>8</v>
      </c>
      <c r="B11" s="22" t="s">
        <v>109</v>
      </c>
      <c r="C11" s="23">
        <v>1</v>
      </c>
    </row>
    <row r="12" spans="1:3" ht="15" customHeight="1">
      <c r="A12" s="17">
        <v>9</v>
      </c>
      <c r="B12" s="22" t="s">
        <v>19</v>
      </c>
      <c r="C12" s="23">
        <v>1</v>
      </c>
    </row>
    <row r="13" spans="1:3" ht="15" customHeight="1">
      <c r="A13" s="17">
        <v>10</v>
      </c>
      <c r="B13" s="22" t="s">
        <v>133</v>
      </c>
      <c r="C13" s="23">
        <v>1</v>
      </c>
    </row>
    <row r="14" spans="1:3" ht="15" customHeight="1">
      <c r="A14" s="17">
        <v>11</v>
      </c>
      <c r="B14" s="22" t="s">
        <v>24</v>
      </c>
      <c r="C14" s="23">
        <v>1</v>
      </c>
    </row>
    <row r="15" spans="1:3" ht="15" customHeight="1">
      <c r="A15" s="17">
        <v>12</v>
      </c>
      <c r="B15" s="22" t="s">
        <v>88</v>
      </c>
      <c r="C15" s="23">
        <v>1</v>
      </c>
    </row>
    <row r="16" spans="1:3" ht="15" customHeight="1">
      <c r="A16" s="17">
        <v>13</v>
      </c>
      <c r="B16" s="22" t="s">
        <v>40</v>
      </c>
      <c r="C16" s="23">
        <v>1</v>
      </c>
    </row>
    <row r="17" spans="1:3" ht="15" customHeight="1">
      <c r="A17" s="17">
        <v>14</v>
      </c>
      <c r="B17" s="22" t="s">
        <v>67</v>
      </c>
      <c r="C17" s="23">
        <v>1</v>
      </c>
    </row>
    <row r="18" spans="1:3" ht="15" customHeight="1">
      <c r="A18" s="17">
        <v>15</v>
      </c>
      <c r="B18" s="22" t="s">
        <v>28</v>
      </c>
      <c r="C18" s="23">
        <v>1</v>
      </c>
    </row>
    <row r="19" spans="1:3" ht="15" customHeight="1">
      <c r="A19" s="17">
        <v>16</v>
      </c>
      <c r="B19" s="22" t="s">
        <v>105</v>
      </c>
      <c r="C19" s="23">
        <v>1</v>
      </c>
    </row>
    <row r="20" spans="1:3" ht="15" customHeight="1">
      <c r="A20" s="17">
        <v>17</v>
      </c>
      <c r="B20" s="22" t="s">
        <v>36</v>
      </c>
      <c r="C20" s="23">
        <v>1</v>
      </c>
    </row>
    <row r="21" spans="1:3" ht="15" customHeight="1">
      <c r="A21" s="17">
        <v>18</v>
      </c>
      <c r="B21" s="22" t="s">
        <v>80</v>
      </c>
      <c r="C21" s="23">
        <v>1</v>
      </c>
    </row>
    <row r="22" spans="1:3" ht="15" customHeight="1">
      <c r="A22" s="17">
        <v>19</v>
      </c>
      <c r="B22" s="22" t="s">
        <v>102</v>
      </c>
      <c r="C22" s="23">
        <v>1</v>
      </c>
    </row>
    <row r="23" spans="1:3" ht="15" customHeight="1">
      <c r="A23" s="17">
        <v>20</v>
      </c>
      <c r="B23" s="22" t="s">
        <v>14</v>
      </c>
      <c r="C23" s="23">
        <v>1</v>
      </c>
    </row>
    <row r="24" spans="1:3" ht="15" customHeight="1">
      <c r="A24" s="17">
        <v>21</v>
      </c>
      <c r="B24" s="22" t="s">
        <v>113</v>
      </c>
      <c r="C24" s="23">
        <v>1</v>
      </c>
    </row>
    <row r="25" spans="1:3" ht="15" customHeight="1">
      <c r="A25" s="17">
        <v>22</v>
      </c>
      <c r="B25" s="22" t="s">
        <v>71</v>
      </c>
      <c r="C25" s="23">
        <v>1</v>
      </c>
    </row>
    <row r="26" spans="1:3" ht="15" customHeight="1">
      <c r="A26" s="17">
        <v>23</v>
      </c>
      <c r="B26" s="22" t="s">
        <v>137</v>
      </c>
      <c r="C26" s="23">
        <v>1</v>
      </c>
    </row>
    <row r="27" spans="1:3" ht="15" customHeight="1">
      <c r="A27" s="17">
        <v>24</v>
      </c>
      <c r="B27" s="22" t="s">
        <v>153</v>
      </c>
      <c r="C27" s="23">
        <v>1</v>
      </c>
    </row>
    <row r="28" spans="1:3" ht="15" customHeight="1">
      <c r="A28" s="17">
        <v>25</v>
      </c>
      <c r="B28" s="22" t="s">
        <v>44</v>
      </c>
      <c r="C28" s="23">
        <v>1</v>
      </c>
    </row>
    <row r="29" spans="1:3" ht="15" customHeight="1">
      <c r="A29" s="17">
        <v>26</v>
      </c>
      <c r="B29" s="22" t="s">
        <v>98</v>
      </c>
      <c r="C29" s="23">
        <v>1</v>
      </c>
    </row>
    <row r="30" spans="1:3" ht="15" customHeight="1">
      <c r="A30" s="15">
        <v>27</v>
      </c>
      <c r="B30" s="24" t="s">
        <v>49</v>
      </c>
      <c r="C30" s="25">
        <v>1</v>
      </c>
    </row>
    <row r="31" ht="12.75">
      <c r="C31" s="2">
        <f>SUM(C4:C30)</f>
        <v>35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2011-08-23T08:43:03Z</dcterms:modified>
  <cp:category/>
  <cp:version/>
  <cp:contentType/>
  <cp:contentStatus/>
</cp:coreProperties>
</file>