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'Individuale'!$A$4:$J$109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<sst xmlns="http://schemas.openxmlformats.org/spreadsheetml/2006/main" count="475" uniqueCount="230">
  <si>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</si>
  <si>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</si>
  <si>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</si>
  <si>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</si>
  <si>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</si>
  <si>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</si>
  <si>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</si>
  <si>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</si>
  <si>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</si>
  <si>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</si>
  <si>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</si>
  <si>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</si>
  <si>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Scardecchia</t>
  </si>
  <si>
    <t>Ettore</t>
  </si>
  <si>
    <t>M</t>
  </si>
  <si>
    <t>Running Evolution</t>
  </si>
  <si>
    <t>Tolino</t>
  </si>
  <si>
    <t>Giovanni</t>
  </si>
  <si>
    <t>Isaura Valle dell'Irno</t>
  </si>
  <si>
    <t>Cacopardo</t>
  </si>
  <si>
    <t>Marco</t>
  </si>
  <si>
    <t>SS Lazio Atletica Leggera</t>
  </si>
  <si>
    <t>Di Cosimo</t>
  </si>
  <si>
    <t>Enrico</t>
  </si>
  <si>
    <t>ASD Free Runners</t>
  </si>
  <si>
    <t xml:space="preserve">Mica </t>
  </si>
  <si>
    <t>Stefano</t>
  </si>
  <si>
    <t>ASD Plus Ultra Trasacco</t>
  </si>
  <si>
    <t>Gentilini</t>
  </si>
  <si>
    <t>Vladimiro</t>
  </si>
  <si>
    <t>Atletica Rocca di Papa</t>
  </si>
  <si>
    <t>Coscia</t>
  </si>
  <si>
    <t>Andrea</t>
  </si>
  <si>
    <t>Atletica Tusculum</t>
  </si>
  <si>
    <t>Toppi</t>
  </si>
  <si>
    <t>Igor</t>
  </si>
  <si>
    <t>LBM Sport Team</t>
  </si>
  <si>
    <t>Zarlenga</t>
  </si>
  <si>
    <t>Pietro</t>
  </si>
  <si>
    <t>ASD Atina Trail Running</t>
  </si>
  <si>
    <t>Visocchi</t>
  </si>
  <si>
    <t>Roberto</t>
  </si>
  <si>
    <t>Farris</t>
  </si>
  <si>
    <t>Massimo</t>
  </si>
  <si>
    <t>Colipi</t>
  </si>
  <si>
    <t>Vitti</t>
  </si>
  <si>
    <t>Mirco</t>
  </si>
  <si>
    <t>Polisportiva Ciociaria</t>
  </si>
  <si>
    <t>Vitozzi</t>
  </si>
  <si>
    <t>Leandri</t>
  </si>
  <si>
    <t>Claudia</t>
  </si>
  <si>
    <t>F</t>
  </si>
  <si>
    <t>Atletica Amatori Velletri</t>
  </si>
  <si>
    <t>Gregoraci</t>
  </si>
  <si>
    <t>Michele</t>
  </si>
  <si>
    <t>Filippide runners team</t>
  </si>
  <si>
    <t>Rapali</t>
  </si>
  <si>
    <t>Mauro</t>
  </si>
  <si>
    <t>Piccini</t>
  </si>
  <si>
    <t>Manuela</t>
  </si>
  <si>
    <t>ASD Spartan Sport Academy</t>
  </si>
  <si>
    <t>Ciccarella</t>
  </si>
  <si>
    <t>Gianluca</t>
  </si>
  <si>
    <t>Di Virgilio</t>
  </si>
  <si>
    <t>Michela</t>
  </si>
  <si>
    <t>Iacomelli</t>
  </si>
  <si>
    <t>Federico</t>
  </si>
  <si>
    <t>Uisp Roma</t>
  </si>
  <si>
    <t>Pimpinella</t>
  </si>
  <si>
    <t>Francesca</t>
  </si>
  <si>
    <t>Catalani</t>
  </si>
  <si>
    <t>Augusto</t>
  </si>
  <si>
    <t>ASD Centro Fitness Montello</t>
  </si>
  <si>
    <t>Ingretolli</t>
  </si>
  <si>
    <t>Mascari</t>
  </si>
  <si>
    <t>ASD Podistica Questura Latina</t>
  </si>
  <si>
    <t>Pagano</t>
  </si>
  <si>
    <t>Alessio</t>
  </si>
  <si>
    <t>Capraro</t>
  </si>
  <si>
    <t>Paolo</t>
  </si>
  <si>
    <t>Mastrofini</t>
  </si>
  <si>
    <t>Mancini</t>
  </si>
  <si>
    <t>Romano</t>
  </si>
  <si>
    <t>ASD Podistica Morena</t>
  </si>
  <si>
    <t>Policella</t>
  </si>
  <si>
    <t>Gerard</t>
  </si>
  <si>
    <t>Circerchia</t>
  </si>
  <si>
    <t>Uisp lazio sud est</t>
  </si>
  <si>
    <t>Argentieri</t>
  </si>
  <si>
    <t>Alessandro</t>
  </si>
  <si>
    <t>Santonocito</t>
  </si>
  <si>
    <t>ACSI Campidoglio Palatino</t>
  </si>
  <si>
    <t>Bernaschi</t>
  </si>
  <si>
    <t>Carlo</t>
  </si>
  <si>
    <t>Trinca</t>
  </si>
  <si>
    <t>Riccardo</t>
  </si>
  <si>
    <t>GS Bancari Romani</t>
  </si>
  <si>
    <t>Bassetti</t>
  </si>
  <si>
    <t>Ognibene</t>
  </si>
  <si>
    <t>Lorenzo</t>
  </si>
  <si>
    <t>Top Runners Castelli Romani</t>
  </si>
  <si>
    <t>Spallotta</t>
  </si>
  <si>
    <t>Donato</t>
  </si>
  <si>
    <t>Polli</t>
  </si>
  <si>
    <t>Lovari</t>
  </si>
  <si>
    <t>Jacqueline</t>
  </si>
  <si>
    <t>Aversa</t>
  </si>
  <si>
    <t>Gusmaroli</t>
  </si>
  <si>
    <t>Daniele</t>
  </si>
  <si>
    <t>ASD Libertas Atletica Zagarolo</t>
  </si>
  <si>
    <t>Lanzi</t>
  </si>
  <si>
    <t>Ottaviano</t>
  </si>
  <si>
    <t>Claudio</t>
  </si>
  <si>
    <t xml:space="preserve">Tacchetti Blasi </t>
  </si>
  <si>
    <t>Alvaro</t>
  </si>
  <si>
    <t>Taggi</t>
  </si>
  <si>
    <t>Angelo</t>
  </si>
  <si>
    <t>Cannuccia</t>
  </si>
  <si>
    <t>Maria Teresa</t>
  </si>
  <si>
    <t>ASD Parks Trail Promotion</t>
  </si>
  <si>
    <t>Cassanese</t>
  </si>
  <si>
    <t>Luigi</t>
  </si>
  <si>
    <t>Pfizer Running Team</t>
  </si>
  <si>
    <t>Grassi</t>
  </si>
  <si>
    <t>Luciano</t>
  </si>
  <si>
    <t>Libertas Lanuvio</t>
  </si>
  <si>
    <t>Cinelli</t>
  </si>
  <si>
    <t>Anelucci</t>
  </si>
  <si>
    <t>Simone</t>
  </si>
  <si>
    <t>Dreussi</t>
  </si>
  <si>
    <t>Aprocis Runners Team</t>
  </si>
  <si>
    <t>Simonelli</t>
  </si>
  <si>
    <t>ASD Calcaterra Sport</t>
  </si>
  <si>
    <t>Giovannucci</t>
  </si>
  <si>
    <t>Carrarini</t>
  </si>
  <si>
    <t>Mariani</t>
  </si>
  <si>
    <t>Gianni</t>
  </si>
  <si>
    <t>Foschi</t>
  </si>
  <si>
    <t>Massimiliano</t>
  </si>
  <si>
    <t>ASD Spirito trail</t>
  </si>
  <si>
    <t>Zucconi</t>
  </si>
  <si>
    <t>Del Proposto</t>
  </si>
  <si>
    <t>Gianpaolo</t>
  </si>
  <si>
    <t>Dal Brollo</t>
  </si>
  <si>
    <t>Gabriele</t>
  </si>
  <si>
    <t>Bagaglini</t>
  </si>
  <si>
    <t>Tanzilli</t>
  </si>
  <si>
    <t>Lefort</t>
  </si>
  <si>
    <t xml:space="preserve">Xavier </t>
  </si>
  <si>
    <t>Morelli</t>
  </si>
  <si>
    <t>Micaela</t>
  </si>
  <si>
    <t xml:space="preserve">Frangella </t>
  </si>
  <si>
    <t>Amici parco Castelli Romani</t>
  </si>
  <si>
    <t>Fionda</t>
  </si>
  <si>
    <t>Giuseppe</t>
  </si>
  <si>
    <t>Bidone</t>
  </si>
  <si>
    <t>3'30"/km Road &amp; trail running</t>
  </si>
  <si>
    <t>Fortini</t>
  </si>
  <si>
    <t>Fabio</t>
  </si>
  <si>
    <t>D'Alessio</t>
  </si>
  <si>
    <t>Alexio</t>
  </si>
  <si>
    <t>Atletica Rubinetterie Fratelli Frattini</t>
  </si>
  <si>
    <t>Paparo</t>
  </si>
  <si>
    <t>Francesco</t>
  </si>
  <si>
    <t>Amatori Podistica Terni</t>
  </si>
  <si>
    <t>Ciarla</t>
  </si>
  <si>
    <t>Eligio</t>
  </si>
  <si>
    <t>Ciafrei</t>
  </si>
  <si>
    <t>Enzo</t>
  </si>
  <si>
    <t>Muccioli</t>
  </si>
  <si>
    <t>Compagno</t>
  </si>
  <si>
    <t>Luca</t>
  </si>
  <si>
    <t>Lento</t>
  </si>
  <si>
    <t>Iorio</t>
  </si>
  <si>
    <t>Tatiana</t>
  </si>
  <si>
    <t>Ciocca</t>
  </si>
  <si>
    <t>CS Santa Lucia Filippini</t>
  </si>
  <si>
    <t>Arias</t>
  </si>
  <si>
    <t>Tamara</t>
  </si>
  <si>
    <t>Marino</t>
  </si>
  <si>
    <t>Antonio</t>
  </si>
  <si>
    <t>Zoratti</t>
  </si>
  <si>
    <t>Maurizio</t>
  </si>
  <si>
    <t>Zagaglia</t>
  </si>
  <si>
    <t>Rosalba</t>
  </si>
  <si>
    <t>Lombardi</t>
  </si>
  <si>
    <t>Salvatore</t>
  </si>
  <si>
    <t>Pelliconi</t>
  </si>
  <si>
    <t>Foligni</t>
  </si>
  <si>
    <t>Alessia</t>
  </si>
  <si>
    <t>Bucci</t>
  </si>
  <si>
    <t>Sabina</t>
  </si>
  <si>
    <t>Cardaci</t>
  </si>
  <si>
    <t>Alberta</t>
  </si>
  <si>
    <t>Graziani</t>
  </si>
  <si>
    <t>Verrecchia</t>
  </si>
  <si>
    <t>Martorelli</t>
  </si>
  <si>
    <t>Maria</t>
  </si>
  <si>
    <t>Aiello</t>
  </si>
  <si>
    <t>Alfredo Carlo</t>
  </si>
  <si>
    <t>Morena runners</t>
  </si>
  <si>
    <t>Ricci</t>
  </si>
  <si>
    <t>Gianpietro</t>
  </si>
  <si>
    <t>Baccari</t>
  </si>
  <si>
    <t>Franco</t>
  </si>
  <si>
    <t>Proietti</t>
  </si>
  <si>
    <t>Rizzo</t>
  </si>
  <si>
    <t>Enrica</t>
  </si>
  <si>
    <t>Olimpia Montecompatri</t>
  </si>
  <si>
    <t>Strinati</t>
  </si>
  <si>
    <t>Aldo</t>
  </si>
  <si>
    <t>Antonioni</t>
  </si>
  <si>
    <t>Zamfir</t>
  </si>
  <si>
    <t>Silvia</t>
  </si>
  <si>
    <t>Molinari</t>
  </si>
  <si>
    <t>Sergio</t>
  </si>
  <si>
    <t>Pelosi</t>
  </si>
  <si>
    <t>Gerardo</t>
  </si>
  <si>
    <t>Circolo Canottiere Tevere Remo</t>
  </si>
  <si>
    <t>Di Pastena</t>
  </si>
  <si>
    <t>Vincenzo</t>
  </si>
  <si>
    <t>ASD Podistica Tiburtina</t>
  </si>
  <si>
    <t>Costalunga</t>
  </si>
  <si>
    <t>Fabrizio</t>
  </si>
  <si>
    <t>Sims</t>
  </si>
  <si>
    <t>James</t>
  </si>
  <si>
    <t>A.S.D. Podistica Solidarietà</t>
  </si>
  <si>
    <t>Trail Aldobrandini</t>
  </si>
  <si>
    <t>Villa Aldobrandini - Frascati (RM) Italia - Domenica 11/10/2015</t>
  </si>
  <si>
    <t>1ª edizione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</si>
</sst>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_(\$* #,##0_);_(\$* \(#,##0\);_(\$* &quot;-&quot;_);_(@_)"/>
    <numFmt numFmtId="179" formatCode="_(\$* #,##0.00_);_(\$* \(#,##0.00\);_(\$* &quot;-&quot;??_);_(@_)"/>
    <numFmt numFmtId="180" formatCode="h&quot;.&quot;mm&quot;.&quot;ss"/>
    <numFmt numFmtId="181" formatCode="h:mm: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Sans"/>
      <family val="0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49" fillId="53" borderId="0" applyNumberFormat="0" applyBorder="0" applyAlignment="0" applyProtection="0"/>
    <xf numFmtId="0" fontId="29" fillId="5" borderId="0" applyNumberFormat="0" applyBorder="0" applyAlignment="0" applyProtection="0"/>
    <xf numFmtId="0" fontId="50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1" fillId="56" borderId="22" xfId="0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vertical="center"/>
    </xf>
    <xf numFmtId="21" fontId="0" fillId="0" borderId="0" xfId="0" applyNumberFormat="1" applyAlignment="1">
      <alignment horizontal="center"/>
    </xf>
    <xf numFmtId="21" fontId="51" fillId="56" borderId="22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21" fontId="7" fillId="0" borderId="26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181" fontId="7" fillId="0" borderId="21" xfId="0" applyNumberFormat="1" applyFont="1" applyFill="1" applyBorder="1" applyAlignment="1">
      <alignment horizontal="center" vertical="center"/>
    </xf>
    <xf numFmtId="181" fontId="7" fillId="0" borderId="22" xfId="0" applyNumberFormat="1" applyFont="1" applyFill="1" applyBorder="1" applyAlignment="1">
      <alignment horizontal="center" vertical="center"/>
    </xf>
    <xf numFmtId="181" fontId="7" fillId="0" borderId="26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51" fillId="56" borderId="24" xfId="0" applyNumberFormat="1" applyFont="1" applyFill="1" applyBorder="1" applyAlignment="1">
      <alignment horizontal="center" vertical="center"/>
    </xf>
    <xf numFmtId="0" fontId="51" fillId="56" borderId="22" xfId="0" applyFont="1" applyFill="1" applyBorder="1" applyAlignment="1">
      <alignment vertical="center"/>
    </xf>
    <xf numFmtId="181" fontId="51" fillId="56" borderId="22" xfId="0" applyNumberFormat="1" applyFont="1" applyFill="1" applyBorder="1" applyAlignment="1">
      <alignment horizontal="center" vertical="center"/>
    </xf>
    <xf numFmtId="181" fontId="5" fillId="47" borderId="21" xfId="0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 horizontal="center"/>
    </xf>
    <xf numFmtId="0" fontId="1" fillId="47" borderId="21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1" width="6.7109375" style="1" customWidth="1"/>
    <col min="2" max="3" width="25.7109375" style="22" customWidth="1"/>
    <col min="4" max="4" width="9.7109375" style="2" customWidth="1"/>
    <col min="5" max="5" width="35.7109375" style="23" customWidth="1"/>
    <col min="6" max="6" width="10.7109375" style="44" customWidth="1"/>
    <col min="7" max="7" width="10.7109375" style="27" customWidth="1"/>
    <col min="8" max="10" width="10.7109375" style="1" customWidth="1"/>
  </cols>
  <sheetData>
    <row r="1" spans="1:10" ht="45" customHeight="1">
      <c r="A1" s="45" t="s">
        <v>227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4" customHeight="1">
      <c r="A2" s="46" t="s">
        <v>229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4" customHeight="1">
      <c r="A3" s="47" t="s">
        <v>228</v>
      </c>
      <c r="B3" s="47"/>
      <c r="C3" s="47"/>
      <c r="D3" s="47"/>
      <c r="E3" s="47"/>
      <c r="F3" s="47"/>
      <c r="G3" s="47"/>
      <c r="H3" s="47"/>
      <c r="I3" s="3" t="s">
        <v>0</v>
      </c>
      <c r="J3" s="4">
        <v>18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43" t="s">
        <v>6</v>
      </c>
      <c r="G4" s="15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1" t="s">
        <v>12</v>
      </c>
      <c r="C5" s="31" t="s">
        <v>13</v>
      </c>
      <c r="D5" s="11" t="s">
        <v>14</v>
      </c>
      <c r="E5" s="31" t="s">
        <v>15</v>
      </c>
      <c r="F5" s="34">
        <v>0.0577662037037037</v>
      </c>
      <c r="G5" s="34">
        <v>0.0577662037037037</v>
      </c>
      <c r="H5" s="11" t="str">
        <f>TEXT(INT((HOUR(G5)*3600+MINUTE(G5)*60+SECOND(G5))/$J$3/60),"0")&amp;"."&amp;TEXT(MOD((HOUR(G5)*3600+MINUTE(G5)*60+SECOND(G5))/$J$3,60),"00")&amp;"/km"</f>
        <v>4.37/km</v>
      </c>
      <c r="I5" s="14">
        <f aca="true" t="shared" si="0" ref="I5:I36">G5-$G$5</f>
        <v>0</v>
      </c>
      <c r="J5" s="14">
        <f>G5-INDEX($G$5:$G$114,MATCH(D5,$D$5:$D$114,0))</f>
        <v>0</v>
      </c>
    </row>
    <row r="6" spans="1:10" s="10" customFormat="1" ht="15" customHeight="1">
      <c r="A6" s="12">
        <v>2</v>
      </c>
      <c r="B6" s="32" t="s">
        <v>16</v>
      </c>
      <c r="C6" s="32" t="s">
        <v>17</v>
      </c>
      <c r="D6" s="12" t="s">
        <v>14</v>
      </c>
      <c r="E6" s="32" t="s">
        <v>18</v>
      </c>
      <c r="F6" s="35">
        <v>0.05873842592592593</v>
      </c>
      <c r="G6" s="35">
        <v>0.05873842592592593</v>
      </c>
      <c r="H6" s="12" t="str">
        <f aca="true" t="shared" si="1" ref="H6:H69">TEXT(INT((HOUR(G6)*3600+MINUTE(G6)*60+SECOND(G6))/$J$3/60),"0")&amp;"."&amp;TEXT(MOD((HOUR(G6)*3600+MINUTE(G6)*60+SECOND(G6))/$J$3,60),"00")&amp;"/km"</f>
        <v>4.42/km</v>
      </c>
      <c r="I6" s="13">
        <f t="shared" si="0"/>
        <v>0.0009722222222222285</v>
      </c>
      <c r="J6" s="13">
        <f>G6-INDEX($G$5:$G$114,MATCH(D6,$D$5:$D$114,0))</f>
        <v>0.0009722222222222285</v>
      </c>
    </row>
    <row r="7" spans="1:10" s="10" customFormat="1" ht="15" customHeight="1">
      <c r="A7" s="12">
        <v>3</v>
      </c>
      <c r="B7" s="32" t="s">
        <v>19</v>
      </c>
      <c r="C7" s="32" t="s">
        <v>20</v>
      </c>
      <c r="D7" s="12" t="s">
        <v>14</v>
      </c>
      <c r="E7" s="32" t="s">
        <v>21</v>
      </c>
      <c r="F7" s="35">
        <v>0.06049768518518519</v>
      </c>
      <c r="G7" s="35">
        <v>0.06049768518518519</v>
      </c>
      <c r="H7" s="12" t="str">
        <f t="shared" si="1"/>
        <v>4.50/km</v>
      </c>
      <c r="I7" s="13">
        <f t="shared" si="0"/>
        <v>0.0027314814814814875</v>
      </c>
      <c r="J7" s="13">
        <f>G7-INDEX($G$5:$G$114,MATCH(D7,$D$5:$D$114,0))</f>
        <v>0.0027314814814814875</v>
      </c>
    </row>
    <row r="8" spans="1:10" s="10" customFormat="1" ht="15" customHeight="1">
      <c r="A8" s="12">
        <v>4</v>
      </c>
      <c r="B8" s="32" t="s">
        <v>22</v>
      </c>
      <c r="C8" s="32" t="s">
        <v>23</v>
      </c>
      <c r="D8" s="12" t="s">
        <v>14</v>
      </c>
      <c r="E8" s="32" t="s">
        <v>24</v>
      </c>
      <c r="F8" s="35">
        <v>0.06337962962962963</v>
      </c>
      <c r="G8" s="35">
        <v>0.06337962962962963</v>
      </c>
      <c r="H8" s="12" t="str">
        <f t="shared" si="1"/>
        <v>5.04/km</v>
      </c>
      <c r="I8" s="13">
        <f t="shared" si="0"/>
        <v>0.005613425925925931</v>
      </c>
      <c r="J8" s="13">
        <f>G8-INDEX($G$5:$G$114,MATCH(D8,$D$5:$D$114,0))</f>
        <v>0.005613425925925931</v>
      </c>
    </row>
    <row r="9" spans="1:10" s="10" customFormat="1" ht="15" customHeight="1">
      <c r="A9" s="12">
        <v>5</v>
      </c>
      <c r="B9" s="32" t="s">
        <v>25</v>
      </c>
      <c r="C9" s="32" t="s">
        <v>26</v>
      </c>
      <c r="D9" s="12" t="s">
        <v>14</v>
      </c>
      <c r="E9" s="32" t="s">
        <v>27</v>
      </c>
      <c r="F9" s="35">
        <v>0.06371527777777779</v>
      </c>
      <c r="G9" s="35">
        <v>0.06371527777777779</v>
      </c>
      <c r="H9" s="12" t="str">
        <f t="shared" si="1"/>
        <v>5.06/km</v>
      </c>
      <c r="I9" s="13">
        <f t="shared" si="0"/>
        <v>0.005949074074074086</v>
      </c>
      <c r="J9" s="13">
        <f>G9-INDEX($G$5:$G$114,MATCH(D9,$D$5:$D$114,0))</f>
        <v>0.005949074074074086</v>
      </c>
    </row>
    <row r="10" spans="1:10" s="10" customFormat="1" ht="15" customHeight="1">
      <c r="A10" s="12">
        <v>6</v>
      </c>
      <c r="B10" s="32" t="s">
        <v>28</v>
      </c>
      <c r="C10" s="32" t="s">
        <v>29</v>
      </c>
      <c r="D10" s="12" t="s">
        <v>14</v>
      </c>
      <c r="E10" s="32" t="s">
        <v>30</v>
      </c>
      <c r="F10" s="35">
        <v>0.06371527777777779</v>
      </c>
      <c r="G10" s="35">
        <v>0.06371527777777779</v>
      </c>
      <c r="H10" s="12" t="str">
        <f t="shared" si="1"/>
        <v>5.06/km</v>
      </c>
      <c r="I10" s="13">
        <f t="shared" si="0"/>
        <v>0.005949074074074086</v>
      </c>
      <c r="J10" s="13">
        <f>G10-INDEX($G$5:$G$114,MATCH(D10,$D$5:$D$114,0))</f>
        <v>0.005949074074074086</v>
      </c>
    </row>
    <row r="11" spans="1:10" s="10" customFormat="1" ht="15" customHeight="1">
      <c r="A11" s="12">
        <v>7</v>
      </c>
      <c r="B11" s="32" t="s">
        <v>31</v>
      </c>
      <c r="C11" s="32" t="s">
        <v>32</v>
      </c>
      <c r="D11" s="12" t="s">
        <v>14</v>
      </c>
      <c r="E11" s="32" t="s">
        <v>33</v>
      </c>
      <c r="F11" s="35">
        <v>0.06547453703703704</v>
      </c>
      <c r="G11" s="35">
        <v>0.06547453703703704</v>
      </c>
      <c r="H11" s="12" t="str">
        <f t="shared" si="1"/>
        <v>5.14/km</v>
      </c>
      <c r="I11" s="13">
        <f t="shared" si="0"/>
        <v>0.007708333333333338</v>
      </c>
      <c r="J11" s="13">
        <f>G11-INDEX($G$5:$G$114,MATCH(D11,$D$5:$D$114,0))</f>
        <v>0.007708333333333338</v>
      </c>
    </row>
    <row r="12" spans="1:10" s="10" customFormat="1" ht="15" customHeight="1">
      <c r="A12" s="12">
        <v>8</v>
      </c>
      <c r="B12" s="32" t="s">
        <v>34</v>
      </c>
      <c r="C12" s="32" t="s">
        <v>35</v>
      </c>
      <c r="D12" s="12" t="s">
        <v>14</v>
      </c>
      <c r="E12" s="32" t="s">
        <v>36</v>
      </c>
      <c r="F12" s="35">
        <v>0.06547453703703704</v>
      </c>
      <c r="G12" s="35">
        <v>0.06547453703703704</v>
      </c>
      <c r="H12" s="12" t="str">
        <f t="shared" si="1"/>
        <v>5.14/km</v>
      </c>
      <c r="I12" s="13">
        <f t="shared" si="0"/>
        <v>0.007708333333333338</v>
      </c>
      <c r="J12" s="13">
        <f>G12-INDEX($G$5:$G$114,MATCH(D12,$D$5:$D$114,0))</f>
        <v>0.007708333333333338</v>
      </c>
    </row>
    <row r="13" spans="1:10" s="10" customFormat="1" ht="15" customHeight="1">
      <c r="A13" s="12">
        <v>9</v>
      </c>
      <c r="B13" s="32" t="s">
        <v>37</v>
      </c>
      <c r="C13" s="32" t="s">
        <v>38</v>
      </c>
      <c r="D13" s="12" t="s">
        <v>14</v>
      </c>
      <c r="E13" s="32" t="s">
        <v>39</v>
      </c>
      <c r="F13" s="35">
        <v>0.06609953703703704</v>
      </c>
      <c r="G13" s="35">
        <v>0.06609953703703704</v>
      </c>
      <c r="H13" s="12" t="str">
        <f t="shared" si="1"/>
        <v>5.17/km</v>
      </c>
      <c r="I13" s="13">
        <f t="shared" si="0"/>
        <v>0.008333333333333338</v>
      </c>
      <c r="J13" s="13">
        <f>G13-INDEX($G$5:$G$114,MATCH(D13,$D$5:$D$114,0))</f>
        <v>0.008333333333333338</v>
      </c>
    </row>
    <row r="14" spans="1:10" s="10" customFormat="1" ht="15" customHeight="1">
      <c r="A14" s="12">
        <v>10</v>
      </c>
      <c r="B14" s="32" t="s">
        <v>40</v>
      </c>
      <c r="C14" s="32" t="s">
        <v>41</v>
      </c>
      <c r="D14" s="12" t="s">
        <v>14</v>
      </c>
      <c r="E14" s="32" t="s">
        <v>39</v>
      </c>
      <c r="F14" s="35">
        <v>0.06668981481481481</v>
      </c>
      <c r="G14" s="35">
        <v>0.06668981481481481</v>
      </c>
      <c r="H14" s="12" t="str">
        <f t="shared" si="1"/>
        <v>5.20/km</v>
      </c>
      <c r="I14" s="13">
        <f t="shared" si="0"/>
        <v>0.008923611111111111</v>
      </c>
      <c r="J14" s="13">
        <f>G14-INDEX($G$5:$G$114,MATCH(D14,$D$5:$D$114,0))</f>
        <v>0.008923611111111111</v>
      </c>
    </row>
    <row r="15" spans="1:10" s="10" customFormat="1" ht="15" customHeight="1">
      <c r="A15" s="12">
        <v>11</v>
      </c>
      <c r="B15" s="32" t="s">
        <v>42</v>
      </c>
      <c r="C15" s="32" t="s">
        <v>43</v>
      </c>
      <c r="D15" s="12" t="s">
        <v>14</v>
      </c>
      <c r="E15" s="32" t="s">
        <v>24</v>
      </c>
      <c r="F15" s="35">
        <v>0.06791666666666667</v>
      </c>
      <c r="G15" s="35">
        <v>0.06791666666666667</v>
      </c>
      <c r="H15" s="12" t="str">
        <f t="shared" si="1"/>
        <v>5.26/km</v>
      </c>
      <c r="I15" s="13">
        <f t="shared" si="0"/>
        <v>0.010150462962962965</v>
      </c>
      <c r="J15" s="13">
        <f>G15-INDEX($G$5:$G$114,MATCH(D15,$D$5:$D$114,0))</f>
        <v>0.010150462962962965</v>
      </c>
    </row>
    <row r="16" spans="1:10" s="10" customFormat="1" ht="15" customHeight="1">
      <c r="A16" s="12">
        <v>12</v>
      </c>
      <c r="B16" s="32" t="s">
        <v>44</v>
      </c>
      <c r="C16" s="32" t="s">
        <v>17</v>
      </c>
      <c r="D16" s="12" t="s">
        <v>14</v>
      </c>
      <c r="E16" s="32" t="s">
        <v>39</v>
      </c>
      <c r="F16" s="35">
        <v>0.06791666666666667</v>
      </c>
      <c r="G16" s="35">
        <v>0.06791666666666667</v>
      </c>
      <c r="H16" s="12" t="str">
        <f t="shared" si="1"/>
        <v>5.26/km</v>
      </c>
      <c r="I16" s="13">
        <f t="shared" si="0"/>
        <v>0.010150462962962965</v>
      </c>
      <c r="J16" s="13">
        <f>G16-INDEX($G$5:$G$114,MATCH(D16,$D$5:$D$114,0))</f>
        <v>0.010150462962962965</v>
      </c>
    </row>
    <row r="17" spans="1:10" s="10" customFormat="1" ht="15" customHeight="1">
      <c r="A17" s="12">
        <v>13</v>
      </c>
      <c r="B17" s="32" t="s">
        <v>45</v>
      </c>
      <c r="C17" s="32" t="s">
        <v>46</v>
      </c>
      <c r="D17" s="12" t="s">
        <v>14</v>
      </c>
      <c r="E17" s="32" t="s">
        <v>47</v>
      </c>
      <c r="F17" s="35">
        <v>0.06905092592592592</v>
      </c>
      <c r="G17" s="35">
        <v>0.06905092592592592</v>
      </c>
      <c r="H17" s="12" t="str">
        <f t="shared" si="1"/>
        <v>5.31/km</v>
      </c>
      <c r="I17" s="13">
        <f t="shared" si="0"/>
        <v>0.011284722222222217</v>
      </c>
      <c r="J17" s="13">
        <f>G17-INDEX($G$5:$G$114,MATCH(D17,$D$5:$D$114,0))</f>
        <v>0.011284722222222217</v>
      </c>
    </row>
    <row r="18" spans="1:10" s="10" customFormat="1" ht="15" customHeight="1">
      <c r="A18" s="12">
        <v>14</v>
      </c>
      <c r="B18" s="32" t="s">
        <v>48</v>
      </c>
      <c r="C18" s="32" t="s">
        <v>26</v>
      </c>
      <c r="D18" s="12" t="s">
        <v>14</v>
      </c>
      <c r="E18" s="32" t="s">
        <v>36</v>
      </c>
      <c r="F18" s="35">
        <v>0.07015046296296296</v>
      </c>
      <c r="G18" s="35">
        <v>0.07015046296296296</v>
      </c>
      <c r="H18" s="12" t="str">
        <f t="shared" si="1"/>
        <v>5.37/km</v>
      </c>
      <c r="I18" s="13">
        <f t="shared" si="0"/>
        <v>0.012384259259259255</v>
      </c>
      <c r="J18" s="13">
        <f>G18-INDEX($G$5:$G$114,MATCH(D18,$D$5:$D$114,0))</f>
        <v>0.012384259259259255</v>
      </c>
    </row>
    <row r="19" spans="1:10" s="10" customFormat="1" ht="15" customHeight="1">
      <c r="A19" s="12">
        <v>15</v>
      </c>
      <c r="B19" s="32" t="s">
        <v>49</v>
      </c>
      <c r="C19" s="32" t="s">
        <v>50</v>
      </c>
      <c r="D19" s="12" t="s">
        <v>51</v>
      </c>
      <c r="E19" s="32" t="s">
        <v>52</v>
      </c>
      <c r="F19" s="35">
        <v>0.07133101851851852</v>
      </c>
      <c r="G19" s="35">
        <v>0.07133101851851852</v>
      </c>
      <c r="H19" s="12" t="str">
        <f t="shared" si="1"/>
        <v>5.42/km</v>
      </c>
      <c r="I19" s="13">
        <f t="shared" si="0"/>
        <v>0.013564814814814814</v>
      </c>
      <c r="J19" s="13">
        <f>G19-INDEX($G$5:$G$114,MATCH(D19,$D$5:$D$114,0))</f>
        <v>0</v>
      </c>
    </row>
    <row r="20" spans="1:10" s="10" customFormat="1" ht="15" customHeight="1">
      <c r="A20" s="12">
        <v>16</v>
      </c>
      <c r="B20" s="32" t="s">
        <v>53</v>
      </c>
      <c r="C20" s="32" t="s">
        <v>54</v>
      </c>
      <c r="D20" s="12" t="s">
        <v>14</v>
      </c>
      <c r="E20" s="32" t="s">
        <v>55</v>
      </c>
      <c r="F20" s="35">
        <v>0.07133101851851852</v>
      </c>
      <c r="G20" s="35">
        <v>0.07133101851851852</v>
      </c>
      <c r="H20" s="12" t="str">
        <f t="shared" si="1"/>
        <v>5.42/km</v>
      </c>
      <c r="I20" s="13">
        <f t="shared" si="0"/>
        <v>0.013564814814814814</v>
      </c>
      <c r="J20" s="13">
        <f>G20-INDEX($G$5:$G$114,MATCH(D20,$D$5:$D$114,0))</f>
        <v>0.013564814814814814</v>
      </c>
    </row>
    <row r="21" spans="1:10" ht="15" customHeight="1">
      <c r="A21" s="12">
        <v>17</v>
      </c>
      <c r="B21" s="32" t="s">
        <v>56</v>
      </c>
      <c r="C21" s="32" t="s">
        <v>57</v>
      </c>
      <c r="D21" s="12" t="s">
        <v>14</v>
      </c>
      <c r="E21" s="32" t="s">
        <v>52</v>
      </c>
      <c r="F21" s="35">
        <v>0.07135416666666666</v>
      </c>
      <c r="G21" s="35">
        <v>0.07135416666666666</v>
      </c>
      <c r="H21" s="12" t="str">
        <f t="shared" si="1"/>
        <v>5.43/km</v>
      </c>
      <c r="I21" s="13">
        <f t="shared" si="0"/>
        <v>0.013587962962962961</v>
      </c>
      <c r="J21" s="13">
        <f>G21-INDEX($G$5:$G$114,MATCH(D21,$D$5:$D$114,0))</f>
        <v>0.013587962962962961</v>
      </c>
    </row>
    <row r="22" spans="1:10" ht="15" customHeight="1">
      <c r="A22" s="12">
        <v>18</v>
      </c>
      <c r="B22" s="32" t="s">
        <v>58</v>
      </c>
      <c r="C22" s="32" t="s">
        <v>59</v>
      </c>
      <c r="D22" s="12" t="s">
        <v>51</v>
      </c>
      <c r="E22" s="32" t="s">
        <v>60</v>
      </c>
      <c r="F22" s="35">
        <v>0.07159722222222221</v>
      </c>
      <c r="G22" s="35">
        <v>0.07159722222222221</v>
      </c>
      <c r="H22" s="12" t="str">
        <f t="shared" si="1"/>
        <v>5.44/km</v>
      </c>
      <c r="I22" s="13">
        <f t="shared" si="0"/>
        <v>0.013831018518518513</v>
      </c>
      <c r="J22" s="13">
        <f>G22-INDEX($G$5:$G$114,MATCH(D22,$D$5:$D$114,0))</f>
        <v>0.00026620370370369906</v>
      </c>
    </row>
    <row r="23" spans="1:10" ht="15" customHeight="1">
      <c r="A23" s="12">
        <v>19</v>
      </c>
      <c r="B23" s="32" t="s">
        <v>61</v>
      </c>
      <c r="C23" s="32" t="s">
        <v>62</v>
      </c>
      <c r="D23" s="12" t="s">
        <v>14</v>
      </c>
      <c r="E23" s="32" t="s">
        <v>36</v>
      </c>
      <c r="F23" s="35">
        <v>0.0719675925925926</v>
      </c>
      <c r="G23" s="35">
        <v>0.0719675925925926</v>
      </c>
      <c r="H23" s="12" t="str">
        <f t="shared" si="1"/>
        <v>5.45/km</v>
      </c>
      <c r="I23" s="13">
        <f t="shared" si="0"/>
        <v>0.014201388888888895</v>
      </c>
      <c r="J23" s="13">
        <f>G23-INDEX($G$5:$G$114,MATCH(D23,$D$5:$D$114,0))</f>
        <v>0.014201388888888895</v>
      </c>
    </row>
    <row r="24" spans="1:10" ht="15" customHeight="1">
      <c r="A24" s="12">
        <v>20</v>
      </c>
      <c r="B24" s="32" t="s">
        <v>63</v>
      </c>
      <c r="C24" s="32" t="s">
        <v>64</v>
      </c>
      <c r="D24" s="12" t="s">
        <v>51</v>
      </c>
      <c r="E24" s="32" t="s">
        <v>55</v>
      </c>
      <c r="F24" s="35">
        <v>0.07212962962962964</v>
      </c>
      <c r="G24" s="35">
        <v>0.07212962962962964</v>
      </c>
      <c r="H24" s="12" t="str">
        <f t="shared" si="1"/>
        <v>5.46/km</v>
      </c>
      <c r="I24" s="13">
        <f t="shared" si="0"/>
        <v>0.01436342592592594</v>
      </c>
      <c r="J24" s="13">
        <f>G24-INDEX($G$5:$G$114,MATCH(D24,$D$5:$D$114,0))</f>
        <v>0.0007986111111111249</v>
      </c>
    </row>
    <row r="25" spans="1:10" ht="15" customHeight="1">
      <c r="A25" s="12">
        <v>21</v>
      </c>
      <c r="B25" s="32" t="s">
        <v>65</v>
      </c>
      <c r="C25" s="32" t="s">
        <v>66</v>
      </c>
      <c r="D25" s="12" t="s">
        <v>14</v>
      </c>
      <c r="E25" s="32" t="s">
        <v>67</v>
      </c>
      <c r="F25" s="35">
        <v>0.0728125</v>
      </c>
      <c r="G25" s="35">
        <v>0.0728125</v>
      </c>
      <c r="H25" s="12" t="str">
        <f t="shared" si="1"/>
        <v>5.50/km</v>
      </c>
      <c r="I25" s="13">
        <f t="shared" si="0"/>
        <v>0.0150462962962963</v>
      </c>
      <c r="J25" s="13">
        <f>G25-INDEX($G$5:$G$114,MATCH(D25,$D$5:$D$114,0))</f>
        <v>0.0150462962962963</v>
      </c>
    </row>
    <row r="26" spans="1:10" ht="15" customHeight="1">
      <c r="A26" s="12">
        <v>22</v>
      </c>
      <c r="B26" s="32" t="s">
        <v>68</v>
      </c>
      <c r="C26" s="32" t="s">
        <v>69</v>
      </c>
      <c r="D26" s="12" t="s">
        <v>51</v>
      </c>
      <c r="E26" s="32" t="s">
        <v>36</v>
      </c>
      <c r="F26" s="35">
        <v>0.07332175925925927</v>
      </c>
      <c r="G26" s="35">
        <v>0.07332175925925927</v>
      </c>
      <c r="H26" s="12" t="str">
        <f t="shared" si="1"/>
        <v>5.52/km</v>
      </c>
      <c r="I26" s="13">
        <f t="shared" si="0"/>
        <v>0.015555555555555566</v>
      </c>
      <c r="J26" s="13">
        <f>G26-INDEX($G$5:$G$114,MATCH(D26,$D$5:$D$114,0))</f>
        <v>0.0019907407407407512</v>
      </c>
    </row>
    <row r="27" spans="1:10" ht="15" customHeight="1">
      <c r="A27" s="12">
        <v>23</v>
      </c>
      <c r="B27" s="32" t="s">
        <v>70</v>
      </c>
      <c r="C27" s="32" t="s">
        <v>71</v>
      </c>
      <c r="D27" s="12" t="s">
        <v>14</v>
      </c>
      <c r="E27" s="32" t="s">
        <v>72</v>
      </c>
      <c r="F27" s="35">
        <v>0.07332175925925927</v>
      </c>
      <c r="G27" s="35">
        <v>0.07332175925925927</v>
      </c>
      <c r="H27" s="12" t="str">
        <f t="shared" si="1"/>
        <v>5.52/km</v>
      </c>
      <c r="I27" s="13">
        <f t="shared" si="0"/>
        <v>0.015555555555555566</v>
      </c>
      <c r="J27" s="13">
        <f>G27-INDEX($G$5:$G$114,MATCH(D27,$D$5:$D$114,0))</f>
        <v>0.015555555555555566</v>
      </c>
    </row>
    <row r="28" spans="1:10" ht="15" customHeight="1">
      <c r="A28" s="12">
        <v>24</v>
      </c>
      <c r="B28" s="32" t="s">
        <v>73</v>
      </c>
      <c r="C28" s="32" t="s">
        <v>57</v>
      </c>
      <c r="D28" s="12" t="s">
        <v>14</v>
      </c>
      <c r="E28" s="32" t="s">
        <v>15</v>
      </c>
      <c r="F28" s="35">
        <v>0.07337962962962963</v>
      </c>
      <c r="G28" s="35">
        <v>0.07337962962962963</v>
      </c>
      <c r="H28" s="12" t="str">
        <f t="shared" si="1"/>
        <v>5.52/km</v>
      </c>
      <c r="I28" s="13">
        <f t="shared" si="0"/>
        <v>0.015613425925925926</v>
      </c>
      <c r="J28" s="13">
        <f>G28-INDEX($G$5:$G$114,MATCH(D28,$D$5:$D$114,0))</f>
        <v>0.015613425925925926</v>
      </c>
    </row>
    <row r="29" spans="1:10" ht="15" customHeight="1">
      <c r="A29" s="12">
        <v>25</v>
      </c>
      <c r="B29" s="32" t="s">
        <v>74</v>
      </c>
      <c r="C29" s="32" t="s">
        <v>62</v>
      </c>
      <c r="D29" s="12" t="s">
        <v>14</v>
      </c>
      <c r="E29" s="32" t="s">
        <v>75</v>
      </c>
      <c r="F29" s="35">
        <v>0.07359953703703703</v>
      </c>
      <c r="G29" s="35">
        <v>0.07359953703703703</v>
      </c>
      <c r="H29" s="12" t="str">
        <f t="shared" si="1"/>
        <v>5.53/km</v>
      </c>
      <c r="I29" s="13">
        <f t="shared" si="0"/>
        <v>0.01583333333333333</v>
      </c>
      <c r="J29" s="13">
        <f>G29-INDEX($G$5:$G$114,MATCH(D29,$D$5:$D$114,0))</f>
        <v>0.01583333333333333</v>
      </c>
    </row>
    <row r="30" spans="1:10" ht="15" customHeight="1">
      <c r="A30" s="12">
        <v>26</v>
      </c>
      <c r="B30" s="32" t="s">
        <v>76</v>
      </c>
      <c r="C30" s="32" t="s">
        <v>77</v>
      </c>
      <c r="D30" s="12" t="s">
        <v>14</v>
      </c>
      <c r="E30" s="32" t="s">
        <v>24</v>
      </c>
      <c r="F30" s="35">
        <v>0.07385416666666667</v>
      </c>
      <c r="G30" s="35">
        <v>0.07385416666666667</v>
      </c>
      <c r="H30" s="12" t="str">
        <f t="shared" si="1"/>
        <v>5.55/km</v>
      </c>
      <c r="I30" s="13">
        <f t="shared" si="0"/>
        <v>0.016087962962962964</v>
      </c>
      <c r="J30" s="13">
        <f>G30-INDEX($G$5:$G$114,MATCH(D30,$D$5:$D$114,0))</f>
        <v>0.016087962962962964</v>
      </c>
    </row>
    <row r="31" spans="1:10" ht="15" customHeight="1">
      <c r="A31" s="12">
        <v>27</v>
      </c>
      <c r="B31" s="32" t="s">
        <v>78</v>
      </c>
      <c r="C31" s="32" t="s">
        <v>79</v>
      </c>
      <c r="D31" s="12" t="s">
        <v>14</v>
      </c>
      <c r="E31" s="32" t="s">
        <v>39</v>
      </c>
      <c r="F31" s="35">
        <v>0.07398148148148148</v>
      </c>
      <c r="G31" s="35">
        <v>0.07398148148148148</v>
      </c>
      <c r="H31" s="12" t="str">
        <f t="shared" si="1"/>
        <v>5.55/km</v>
      </c>
      <c r="I31" s="13">
        <f t="shared" si="0"/>
        <v>0.01621527777777778</v>
      </c>
      <c r="J31" s="13">
        <f>G31-INDEX($G$5:$G$114,MATCH(D31,$D$5:$D$114,0))</f>
        <v>0.01621527777777778</v>
      </c>
    </row>
    <row r="32" spans="1:10" ht="15" customHeight="1">
      <c r="A32" s="12">
        <v>28</v>
      </c>
      <c r="B32" s="32" t="s">
        <v>80</v>
      </c>
      <c r="C32" s="32" t="s">
        <v>62</v>
      </c>
      <c r="D32" s="12" t="s">
        <v>14</v>
      </c>
      <c r="E32" s="32" t="s">
        <v>15</v>
      </c>
      <c r="F32" s="35">
        <v>0.07445601851851852</v>
      </c>
      <c r="G32" s="35">
        <v>0.07445601851851852</v>
      </c>
      <c r="H32" s="12" t="str">
        <f t="shared" si="1"/>
        <v>5.57/km</v>
      </c>
      <c r="I32" s="13">
        <f t="shared" si="0"/>
        <v>0.016689814814814817</v>
      </c>
      <c r="J32" s="13">
        <f>G32-INDEX($G$5:$G$114,MATCH(D32,$D$5:$D$114,0))</f>
        <v>0.016689814814814817</v>
      </c>
    </row>
    <row r="33" spans="1:10" ht="15" customHeight="1">
      <c r="A33" s="12">
        <v>29</v>
      </c>
      <c r="B33" s="32" t="s">
        <v>81</v>
      </c>
      <c r="C33" s="32" t="s">
        <v>82</v>
      </c>
      <c r="D33" s="12" t="s">
        <v>14</v>
      </c>
      <c r="E33" s="32" t="s">
        <v>83</v>
      </c>
      <c r="F33" s="35">
        <v>0.07454861111111111</v>
      </c>
      <c r="G33" s="35">
        <v>0.07454861111111111</v>
      </c>
      <c r="H33" s="12" t="str">
        <f t="shared" si="1"/>
        <v>5.58/km</v>
      </c>
      <c r="I33" s="13">
        <f t="shared" si="0"/>
        <v>0.016782407407407406</v>
      </c>
      <c r="J33" s="13">
        <f>G33-INDEX($G$5:$G$114,MATCH(D33,$D$5:$D$114,0))</f>
        <v>0.016782407407407406</v>
      </c>
    </row>
    <row r="34" spans="1:10" ht="15" customHeight="1">
      <c r="A34" s="12">
        <v>30</v>
      </c>
      <c r="B34" s="32" t="s">
        <v>84</v>
      </c>
      <c r="C34" s="32" t="s">
        <v>85</v>
      </c>
      <c r="D34" s="12" t="s">
        <v>14</v>
      </c>
      <c r="E34" s="32" t="s">
        <v>39</v>
      </c>
      <c r="F34" s="35">
        <v>0.07482638888888889</v>
      </c>
      <c r="G34" s="35">
        <v>0.07482638888888889</v>
      </c>
      <c r="H34" s="12" t="str">
        <f t="shared" si="1"/>
        <v>5.59/km</v>
      </c>
      <c r="I34" s="13">
        <f t="shared" si="0"/>
        <v>0.017060185185185185</v>
      </c>
      <c r="J34" s="13">
        <f>G34-INDEX($G$5:$G$114,MATCH(D34,$D$5:$D$114,0))</f>
        <v>0.017060185185185185</v>
      </c>
    </row>
    <row r="35" spans="1:10" ht="15" customHeight="1">
      <c r="A35" s="12">
        <v>31</v>
      </c>
      <c r="B35" s="32" t="s">
        <v>86</v>
      </c>
      <c r="C35" s="32" t="s">
        <v>43</v>
      </c>
      <c r="D35" s="12" t="s">
        <v>14</v>
      </c>
      <c r="E35" s="32" t="s">
        <v>87</v>
      </c>
      <c r="F35" s="35">
        <v>0.07483796296296297</v>
      </c>
      <c r="G35" s="35">
        <v>0.07483796296296297</v>
      </c>
      <c r="H35" s="12" t="str">
        <f t="shared" si="1"/>
        <v>5.59/km</v>
      </c>
      <c r="I35" s="13">
        <f t="shared" si="0"/>
        <v>0.017071759259259266</v>
      </c>
      <c r="J35" s="13">
        <f>G35-INDEX($G$5:$G$114,MATCH(D35,$D$5:$D$114,0))</f>
        <v>0.017071759259259266</v>
      </c>
    </row>
    <row r="36" spans="1:10" ht="15" customHeight="1">
      <c r="A36" s="24">
        <v>32</v>
      </c>
      <c r="B36" s="41" t="s">
        <v>88</v>
      </c>
      <c r="C36" s="41" t="s">
        <v>89</v>
      </c>
      <c r="D36" s="24" t="s">
        <v>14</v>
      </c>
      <c r="E36" s="41" t="s">
        <v>226</v>
      </c>
      <c r="F36" s="42">
        <v>0.07487268518518518</v>
      </c>
      <c r="G36" s="42">
        <v>0.07487268518518518</v>
      </c>
      <c r="H36" s="24" t="str">
        <f t="shared" si="1"/>
        <v>5.59/km</v>
      </c>
      <c r="I36" s="28">
        <f t="shared" si="0"/>
        <v>0.01710648148148148</v>
      </c>
      <c r="J36" s="28">
        <f>G36-INDEX($G$5:$G$114,MATCH(D36,$D$5:$D$114,0))</f>
        <v>0.01710648148148148</v>
      </c>
    </row>
    <row r="37" spans="1:10" ht="15" customHeight="1">
      <c r="A37" s="12">
        <v>33</v>
      </c>
      <c r="B37" s="32" t="s">
        <v>90</v>
      </c>
      <c r="C37" s="32" t="s">
        <v>79</v>
      </c>
      <c r="D37" s="12" t="s">
        <v>14</v>
      </c>
      <c r="E37" s="32" t="s">
        <v>91</v>
      </c>
      <c r="F37" s="35">
        <v>0.07537037037037037</v>
      </c>
      <c r="G37" s="35">
        <v>0.07537037037037037</v>
      </c>
      <c r="H37" s="12" t="str">
        <f t="shared" si="1"/>
        <v>6.02/km</v>
      </c>
      <c r="I37" s="13">
        <f aca="true" t="shared" si="2" ref="I37:I72">G37-$G$5</f>
        <v>0.017604166666666664</v>
      </c>
      <c r="J37" s="13">
        <f>G37-INDEX($G$5:$G$114,MATCH(D37,$D$5:$D$114,0))</f>
        <v>0.017604166666666664</v>
      </c>
    </row>
    <row r="38" spans="1:10" ht="15" customHeight="1">
      <c r="A38" s="12">
        <v>34</v>
      </c>
      <c r="B38" s="32" t="s">
        <v>92</v>
      </c>
      <c r="C38" s="32" t="s">
        <v>93</v>
      </c>
      <c r="D38" s="12" t="s">
        <v>14</v>
      </c>
      <c r="E38" s="32" t="s">
        <v>33</v>
      </c>
      <c r="F38" s="35">
        <v>0.07547453703703703</v>
      </c>
      <c r="G38" s="35">
        <v>0.07547453703703703</v>
      </c>
      <c r="H38" s="12" t="str">
        <f t="shared" si="1"/>
        <v>6.02/km</v>
      </c>
      <c r="I38" s="13">
        <f t="shared" si="2"/>
        <v>0.017708333333333333</v>
      </c>
      <c r="J38" s="13">
        <f>G38-INDEX($G$5:$G$114,MATCH(D38,$D$5:$D$114,0))</f>
        <v>0.017708333333333333</v>
      </c>
    </row>
    <row r="39" spans="1:10" ht="15" customHeight="1">
      <c r="A39" s="12">
        <v>35</v>
      </c>
      <c r="B39" s="32" t="s">
        <v>94</v>
      </c>
      <c r="C39" s="32" t="s">
        <v>95</v>
      </c>
      <c r="D39" s="12" t="s">
        <v>14</v>
      </c>
      <c r="E39" s="32" t="s">
        <v>96</v>
      </c>
      <c r="F39" s="35">
        <v>0.07548611111111111</v>
      </c>
      <c r="G39" s="35">
        <v>0.07548611111111111</v>
      </c>
      <c r="H39" s="12" t="str">
        <f t="shared" si="1"/>
        <v>6.02/km</v>
      </c>
      <c r="I39" s="13">
        <f t="shared" si="2"/>
        <v>0.017719907407407413</v>
      </c>
      <c r="J39" s="13">
        <f>G39-INDEX($G$5:$G$114,MATCH(D39,$D$5:$D$114,0))</f>
        <v>0.017719907407407413</v>
      </c>
    </row>
    <row r="40" spans="1:10" ht="15" customHeight="1">
      <c r="A40" s="12">
        <v>36</v>
      </c>
      <c r="B40" s="32" t="s">
        <v>97</v>
      </c>
      <c r="C40" s="32" t="s">
        <v>66</v>
      </c>
      <c r="D40" s="12" t="s">
        <v>14</v>
      </c>
      <c r="E40" s="32" t="s">
        <v>96</v>
      </c>
      <c r="F40" s="35">
        <v>0.0756712962962963</v>
      </c>
      <c r="G40" s="35">
        <v>0.0756712962962963</v>
      </c>
      <c r="H40" s="12" t="str">
        <f t="shared" si="1"/>
        <v>6.03/km</v>
      </c>
      <c r="I40" s="13">
        <f t="shared" si="2"/>
        <v>0.017905092592592604</v>
      </c>
      <c r="J40" s="13">
        <f>G40-INDEX($G$5:$G$114,MATCH(D40,$D$5:$D$114,0))</f>
        <v>0.017905092592592604</v>
      </c>
    </row>
    <row r="41" spans="1:10" ht="15" customHeight="1">
      <c r="A41" s="12">
        <v>37</v>
      </c>
      <c r="B41" s="32" t="s">
        <v>98</v>
      </c>
      <c r="C41" s="32" t="s">
        <v>99</v>
      </c>
      <c r="D41" s="12" t="s">
        <v>14</v>
      </c>
      <c r="E41" s="32" t="s">
        <v>100</v>
      </c>
      <c r="F41" s="35">
        <v>0.0766087962962963</v>
      </c>
      <c r="G41" s="35">
        <v>0.0766087962962963</v>
      </c>
      <c r="H41" s="12" t="str">
        <f t="shared" si="1"/>
        <v>6.08/km</v>
      </c>
      <c r="I41" s="13">
        <f t="shared" si="2"/>
        <v>0.0188425925925926</v>
      </c>
      <c r="J41" s="13">
        <f>G41-INDEX($G$5:$G$114,MATCH(D41,$D$5:$D$114,0))</f>
        <v>0.0188425925925926</v>
      </c>
    </row>
    <row r="42" spans="1:10" ht="15" customHeight="1">
      <c r="A42" s="12">
        <v>38</v>
      </c>
      <c r="B42" s="32" t="s">
        <v>101</v>
      </c>
      <c r="C42" s="32" t="s">
        <v>102</v>
      </c>
      <c r="D42" s="12" t="s">
        <v>14</v>
      </c>
      <c r="E42" s="32" t="s">
        <v>52</v>
      </c>
      <c r="F42" s="35">
        <v>0.0766087962962963</v>
      </c>
      <c r="G42" s="35">
        <v>0.0766087962962963</v>
      </c>
      <c r="H42" s="12" t="str">
        <f t="shared" si="1"/>
        <v>6.08/km</v>
      </c>
      <c r="I42" s="13">
        <f t="shared" si="2"/>
        <v>0.0188425925925926</v>
      </c>
      <c r="J42" s="13">
        <f>G42-INDEX($G$5:$G$114,MATCH(D42,$D$5:$D$114,0))</f>
        <v>0.0188425925925926</v>
      </c>
    </row>
    <row r="43" spans="1:10" ht="15" customHeight="1">
      <c r="A43" s="12">
        <v>39</v>
      </c>
      <c r="B43" s="32" t="s">
        <v>103</v>
      </c>
      <c r="C43" s="32" t="s">
        <v>17</v>
      </c>
      <c r="D43" s="12" t="s">
        <v>14</v>
      </c>
      <c r="E43" s="32" t="s">
        <v>96</v>
      </c>
      <c r="F43" s="35">
        <v>0.0766550925925926</v>
      </c>
      <c r="G43" s="35">
        <v>0.0766550925925926</v>
      </c>
      <c r="H43" s="12" t="str">
        <f t="shared" si="1"/>
        <v>6.08/km</v>
      </c>
      <c r="I43" s="13">
        <f t="shared" si="2"/>
        <v>0.018888888888888893</v>
      </c>
      <c r="J43" s="13">
        <f>G43-INDEX($G$5:$G$114,MATCH(D43,$D$5:$D$114,0))</f>
        <v>0.018888888888888893</v>
      </c>
    </row>
    <row r="44" spans="1:10" ht="15" customHeight="1">
      <c r="A44" s="12">
        <v>40</v>
      </c>
      <c r="B44" s="32" t="s">
        <v>104</v>
      </c>
      <c r="C44" s="32" t="s">
        <v>105</v>
      </c>
      <c r="D44" s="12" t="s">
        <v>51</v>
      </c>
      <c r="E44" s="32" t="s">
        <v>15</v>
      </c>
      <c r="F44" s="35">
        <v>0.0766550925925926</v>
      </c>
      <c r="G44" s="35">
        <v>0.0766550925925926</v>
      </c>
      <c r="H44" s="12" t="str">
        <f t="shared" si="1"/>
        <v>6.08/km</v>
      </c>
      <c r="I44" s="13">
        <f t="shared" si="2"/>
        <v>0.018888888888888893</v>
      </c>
      <c r="J44" s="13">
        <f>G44-INDEX($G$5:$G$114,MATCH(D44,$D$5:$D$114,0))</f>
        <v>0.005324074074074078</v>
      </c>
    </row>
    <row r="45" spans="1:10" ht="15" customHeight="1">
      <c r="A45" s="12">
        <v>41</v>
      </c>
      <c r="B45" s="32" t="s">
        <v>106</v>
      </c>
      <c r="C45" s="32" t="s">
        <v>32</v>
      </c>
      <c r="D45" s="12" t="s">
        <v>14</v>
      </c>
      <c r="E45" s="32" t="s">
        <v>55</v>
      </c>
      <c r="F45" s="35">
        <v>0.07722222222222223</v>
      </c>
      <c r="G45" s="35">
        <v>0.07722222222222223</v>
      </c>
      <c r="H45" s="12" t="str">
        <f t="shared" si="1"/>
        <v>6.11/km</v>
      </c>
      <c r="I45" s="13">
        <f t="shared" si="2"/>
        <v>0.019456018518518532</v>
      </c>
      <c r="J45" s="13">
        <f>G45-INDEX($G$5:$G$114,MATCH(D45,$D$5:$D$114,0))</f>
        <v>0.019456018518518532</v>
      </c>
    </row>
    <row r="46" spans="1:10" ht="15" customHeight="1">
      <c r="A46" s="12">
        <v>42</v>
      </c>
      <c r="B46" s="32" t="s">
        <v>107</v>
      </c>
      <c r="C46" s="32" t="s">
        <v>108</v>
      </c>
      <c r="D46" s="12" t="s">
        <v>14</v>
      </c>
      <c r="E46" s="32" t="s">
        <v>109</v>
      </c>
      <c r="F46" s="35">
        <v>0.0772337962962963</v>
      </c>
      <c r="G46" s="35">
        <v>0.0772337962962963</v>
      </c>
      <c r="H46" s="12" t="str">
        <f t="shared" si="1"/>
        <v>6.11/km</v>
      </c>
      <c r="I46" s="13">
        <f t="shared" si="2"/>
        <v>0.0194675925925926</v>
      </c>
      <c r="J46" s="13">
        <f>G46-INDEX($G$5:$G$114,MATCH(D46,$D$5:$D$114,0))</f>
        <v>0.0194675925925926</v>
      </c>
    </row>
    <row r="47" spans="1:10" ht="15" customHeight="1">
      <c r="A47" s="12">
        <v>43</v>
      </c>
      <c r="B47" s="32" t="s">
        <v>110</v>
      </c>
      <c r="C47" s="32" t="s">
        <v>79</v>
      </c>
      <c r="D47" s="12" t="s">
        <v>14</v>
      </c>
      <c r="E47" s="32" t="s">
        <v>21</v>
      </c>
      <c r="F47" s="35">
        <v>0.07746527777777777</v>
      </c>
      <c r="G47" s="35">
        <v>0.07746527777777777</v>
      </c>
      <c r="H47" s="12" t="str">
        <f t="shared" si="1"/>
        <v>6.12/km</v>
      </c>
      <c r="I47" s="13">
        <f t="shared" si="2"/>
        <v>0.01969907407407407</v>
      </c>
      <c r="J47" s="13">
        <f>G47-INDEX($G$5:$G$114,MATCH(D47,$D$5:$D$114,0))</f>
        <v>0.01969907407407407</v>
      </c>
    </row>
    <row r="48" spans="1:10" ht="15" customHeight="1">
      <c r="A48" s="12">
        <v>44</v>
      </c>
      <c r="B48" s="32" t="s">
        <v>111</v>
      </c>
      <c r="C48" s="32" t="s">
        <v>112</v>
      </c>
      <c r="D48" s="12" t="s">
        <v>14</v>
      </c>
      <c r="E48" s="32" t="s">
        <v>96</v>
      </c>
      <c r="F48" s="35">
        <v>0.07780092592592593</v>
      </c>
      <c r="G48" s="35">
        <v>0.07780092592592593</v>
      </c>
      <c r="H48" s="12" t="str">
        <f t="shared" si="1"/>
        <v>6.13/km</v>
      </c>
      <c r="I48" s="13">
        <f t="shared" si="2"/>
        <v>0.020034722222222225</v>
      </c>
      <c r="J48" s="13">
        <f>G48-INDEX($G$5:$G$114,MATCH(D48,$D$5:$D$114,0))</f>
        <v>0.020034722222222225</v>
      </c>
    </row>
    <row r="49" spans="1:10" ht="15" customHeight="1">
      <c r="A49" s="12">
        <v>45</v>
      </c>
      <c r="B49" s="32" t="s">
        <v>113</v>
      </c>
      <c r="C49" s="32" t="s">
        <v>114</v>
      </c>
      <c r="D49" s="12" t="s">
        <v>14</v>
      </c>
      <c r="E49" s="32" t="s">
        <v>52</v>
      </c>
      <c r="F49" s="35">
        <v>0.07782407407407409</v>
      </c>
      <c r="G49" s="35">
        <v>0.07782407407407409</v>
      </c>
      <c r="H49" s="12" t="str">
        <f t="shared" si="1"/>
        <v>6.14/km</v>
      </c>
      <c r="I49" s="13">
        <f t="shared" si="2"/>
        <v>0.020057870370370386</v>
      </c>
      <c r="J49" s="13">
        <f>G49-INDEX($G$5:$G$114,MATCH(D49,$D$5:$D$114,0))</f>
        <v>0.020057870370370386</v>
      </c>
    </row>
    <row r="50" spans="1:10" ht="15" customHeight="1">
      <c r="A50" s="12">
        <v>46</v>
      </c>
      <c r="B50" s="32" t="s">
        <v>81</v>
      </c>
      <c r="C50" s="32" t="s">
        <v>20</v>
      </c>
      <c r="D50" s="12" t="s">
        <v>14</v>
      </c>
      <c r="E50" s="32" t="s">
        <v>33</v>
      </c>
      <c r="F50" s="35">
        <v>0.07802083333333333</v>
      </c>
      <c r="G50" s="35">
        <v>0.07802083333333333</v>
      </c>
      <c r="H50" s="12" t="str">
        <f t="shared" si="1"/>
        <v>6.15/km</v>
      </c>
      <c r="I50" s="13">
        <f t="shared" si="2"/>
        <v>0.02025462962962963</v>
      </c>
      <c r="J50" s="13">
        <f>G50-INDEX($G$5:$G$114,MATCH(D50,$D$5:$D$114,0))</f>
        <v>0.02025462962962963</v>
      </c>
    </row>
    <row r="51" spans="1:10" ht="15" customHeight="1">
      <c r="A51" s="12">
        <v>47</v>
      </c>
      <c r="B51" s="32" t="s">
        <v>115</v>
      </c>
      <c r="C51" s="32" t="s">
        <v>116</v>
      </c>
      <c r="D51" s="12" t="s">
        <v>14</v>
      </c>
      <c r="E51" s="32" t="s">
        <v>21</v>
      </c>
      <c r="F51" s="35">
        <v>0.07877314814814815</v>
      </c>
      <c r="G51" s="35">
        <v>0.07877314814814815</v>
      </c>
      <c r="H51" s="12" t="str">
        <f t="shared" si="1"/>
        <v>6.18/km</v>
      </c>
      <c r="I51" s="13">
        <f t="shared" si="2"/>
        <v>0.021006944444444446</v>
      </c>
      <c r="J51" s="13">
        <f>G51-INDEX($G$5:$G$114,MATCH(D51,$D$5:$D$114,0))</f>
        <v>0.021006944444444446</v>
      </c>
    </row>
    <row r="52" spans="1:10" ht="15" customHeight="1">
      <c r="A52" s="12">
        <v>48</v>
      </c>
      <c r="B52" s="32" t="s">
        <v>117</v>
      </c>
      <c r="C52" s="32" t="s">
        <v>118</v>
      </c>
      <c r="D52" s="12" t="s">
        <v>51</v>
      </c>
      <c r="E52" s="32" t="s">
        <v>119</v>
      </c>
      <c r="F52" s="35">
        <v>0.07880787037037036</v>
      </c>
      <c r="G52" s="35">
        <v>0.07880787037037036</v>
      </c>
      <c r="H52" s="12" t="str">
        <f t="shared" si="1"/>
        <v>6.18/km</v>
      </c>
      <c r="I52" s="13">
        <f t="shared" si="2"/>
        <v>0.02104166666666666</v>
      </c>
      <c r="J52" s="13">
        <f>G52-INDEX($G$5:$G$114,MATCH(D52,$D$5:$D$114,0))</f>
        <v>0.007476851851851846</v>
      </c>
    </row>
    <row r="53" spans="1:10" ht="15" customHeight="1">
      <c r="A53" s="12">
        <v>49</v>
      </c>
      <c r="B53" s="32" t="s">
        <v>120</v>
      </c>
      <c r="C53" s="32" t="s">
        <v>121</v>
      </c>
      <c r="D53" s="12" t="s">
        <v>14</v>
      </c>
      <c r="E53" s="32" t="s">
        <v>122</v>
      </c>
      <c r="F53" s="35">
        <v>0.07910879629629629</v>
      </c>
      <c r="G53" s="35">
        <v>0.07910879629629629</v>
      </c>
      <c r="H53" s="12" t="str">
        <f t="shared" si="1"/>
        <v>6.20/km</v>
      </c>
      <c r="I53" s="13">
        <f t="shared" si="2"/>
        <v>0.021342592592592587</v>
      </c>
      <c r="J53" s="13">
        <f>G53-INDEX($G$5:$G$114,MATCH(D53,$D$5:$D$114,0))</f>
        <v>0.021342592592592587</v>
      </c>
    </row>
    <row r="54" spans="1:10" ht="15" customHeight="1">
      <c r="A54" s="12">
        <v>50</v>
      </c>
      <c r="B54" s="32" t="s">
        <v>123</v>
      </c>
      <c r="C54" s="32" t="s">
        <v>124</v>
      </c>
      <c r="D54" s="12" t="s">
        <v>14</v>
      </c>
      <c r="E54" s="32" t="s">
        <v>125</v>
      </c>
      <c r="F54" s="35">
        <v>0.07951388888888888</v>
      </c>
      <c r="G54" s="35">
        <v>0.07951388888888888</v>
      </c>
      <c r="H54" s="12" t="str">
        <f t="shared" si="1"/>
        <v>6.22/km</v>
      </c>
      <c r="I54" s="13">
        <f t="shared" si="2"/>
        <v>0.021747685185185182</v>
      </c>
      <c r="J54" s="13">
        <f>G54-INDEX($G$5:$G$114,MATCH(D54,$D$5:$D$114,0))</f>
        <v>0.021747685185185182</v>
      </c>
    </row>
    <row r="55" spans="1:10" ht="15" customHeight="1">
      <c r="A55" s="12">
        <v>51</v>
      </c>
      <c r="B55" s="32" t="s">
        <v>126</v>
      </c>
      <c r="C55" s="32" t="s">
        <v>20</v>
      </c>
      <c r="D55" s="12" t="s">
        <v>14</v>
      </c>
      <c r="E55" s="32" t="s">
        <v>87</v>
      </c>
      <c r="F55" s="35">
        <v>0.07968750000000001</v>
      </c>
      <c r="G55" s="35">
        <v>0.07968750000000001</v>
      </c>
      <c r="H55" s="12" t="str">
        <f t="shared" si="1"/>
        <v>6.23/km</v>
      </c>
      <c r="I55" s="13">
        <f t="shared" si="2"/>
        <v>0.021921296296296307</v>
      </c>
      <c r="J55" s="13">
        <f>G55-INDEX($G$5:$G$114,MATCH(D55,$D$5:$D$114,0))</f>
        <v>0.021921296296296307</v>
      </c>
    </row>
    <row r="56" spans="1:10" ht="15" customHeight="1">
      <c r="A56" s="12">
        <v>52</v>
      </c>
      <c r="B56" s="32" t="s">
        <v>127</v>
      </c>
      <c r="C56" s="32" t="s">
        <v>128</v>
      </c>
      <c r="D56" s="12" t="s">
        <v>14</v>
      </c>
      <c r="E56" s="32" t="s">
        <v>33</v>
      </c>
      <c r="F56" s="35">
        <v>0.0797337962962963</v>
      </c>
      <c r="G56" s="35">
        <v>0.0797337962962963</v>
      </c>
      <c r="H56" s="12" t="str">
        <f t="shared" si="1"/>
        <v>6.23/km</v>
      </c>
      <c r="I56" s="13">
        <f t="shared" si="2"/>
        <v>0.0219675925925926</v>
      </c>
      <c r="J56" s="13">
        <f>G56-INDEX($G$5:$G$114,MATCH(D56,$D$5:$D$114,0))</f>
        <v>0.0219675925925926</v>
      </c>
    </row>
    <row r="57" spans="1:10" ht="15" customHeight="1">
      <c r="A57" s="12">
        <v>53</v>
      </c>
      <c r="B57" s="32" t="s">
        <v>129</v>
      </c>
      <c r="C57" s="32" t="s">
        <v>41</v>
      </c>
      <c r="D57" s="12" t="s">
        <v>14</v>
      </c>
      <c r="E57" s="32" t="s">
        <v>130</v>
      </c>
      <c r="F57" s="35">
        <v>0.07976851851851852</v>
      </c>
      <c r="G57" s="35">
        <v>0.07976851851851852</v>
      </c>
      <c r="H57" s="12" t="str">
        <f t="shared" si="1"/>
        <v>6.23/km</v>
      </c>
      <c r="I57" s="13">
        <f t="shared" si="2"/>
        <v>0.022002314814814815</v>
      </c>
      <c r="J57" s="13">
        <f>G57-INDEX($G$5:$G$114,MATCH(D57,$D$5:$D$114,0))</f>
        <v>0.022002314814814815</v>
      </c>
    </row>
    <row r="58" spans="1:10" ht="15" customHeight="1">
      <c r="A58" s="12">
        <v>54</v>
      </c>
      <c r="B58" s="32" t="s">
        <v>131</v>
      </c>
      <c r="C58" s="32" t="s">
        <v>20</v>
      </c>
      <c r="D58" s="12" t="s">
        <v>14</v>
      </c>
      <c r="E58" s="32" t="s">
        <v>132</v>
      </c>
      <c r="F58" s="35">
        <v>0.08059027777777777</v>
      </c>
      <c r="G58" s="35">
        <v>0.08059027777777777</v>
      </c>
      <c r="H58" s="12" t="str">
        <f t="shared" si="1"/>
        <v>6.27/km</v>
      </c>
      <c r="I58" s="13">
        <f t="shared" si="2"/>
        <v>0.022824074074074073</v>
      </c>
      <c r="J58" s="13">
        <f>G58-INDEX($G$5:$G$114,MATCH(D58,$D$5:$D$114,0))</f>
        <v>0.022824074074074073</v>
      </c>
    </row>
    <row r="59" spans="1:10" ht="15" customHeight="1">
      <c r="A59" s="12">
        <v>55</v>
      </c>
      <c r="B59" s="32" t="s">
        <v>133</v>
      </c>
      <c r="C59" s="32" t="s">
        <v>20</v>
      </c>
      <c r="D59" s="12" t="s">
        <v>14</v>
      </c>
      <c r="E59" s="32" t="s">
        <v>21</v>
      </c>
      <c r="F59" s="35">
        <v>0.08121527777777778</v>
      </c>
      <c r="G59" s="35">
        <v>0.08121527777777778</v>
      </c>
      <c r="H59" s="12" t="str">
        <f t="shared" si="1"/>
        <v>6.30/km</v>
      </c>
      <c r="I59" s="13">
        <f t="shared" si="2"/>
        <v>0.023449074074074074</v>
      </c>
      <c r="J59" s="13">
        <f>G59-INDEX($G$5:$G$114,MATCH(D59,$D$5:$D$114,0))</f>
        <v>0.023449074074074074</v>
      </c>
    </row>
    <row r="60" spans="1:10" ht="15" customHeight="1">
      <c r="A60" s="12">
        <v>56</v>
      </c>
      <c r="B60" s="32" t="s">
        <v>134</v>
      </c>
      <c r="C60" s="32" t="s">
        <v>62</v>
      </c>
      <c r="D60" s="12" t="s">
        <v>14</v>
      </c>
      <c r="E60" s="32" t="s">
        <v>96</v>
      </c>
      <c r="F60" s="35">
        <v>0.08128472222222222</v>
      </c>
      <c r="G60" s="35">
        <v>0.08128472222222222</v>
      </c>
      <c r="H60" s="12" t="str">
        <f t="shared" si="1"/>
        <v>6.30/km</v>
      </c>
      <c r="I60" s="13">
        <f t="shared" si="2"/>
        <v>0.023518518518518515</v>
      </c>
      <c r="J60" s="13">
        <f>G60-INDEX($G$5:$G$114,MATCH(D60,$D$5:$D$114,0))</f>
        <v>0.023518518518518515</v>
      </c>
    </row>
    <row r="61" spans="1:10" ht="15" customHeight="1">
      <c r="A61" s="12">
        <v>57</v>
      </c>
      <c r="B61" s="32" t="s">
        <v>135</v>
      </c>
      <c r="C61" s="32" t="s">
        <v>136</v>
      </c>
      <c r="D61" s="12" t="s">
        <v>14</v>
      </c>
      <c r="E61" s="32" t="s">
        <v>52</v>
      </c>
      <c r="F61" s="35">
        <v>0.08145833333333334</v>
      </c>
      <c r="G61" s="35">
        <v>0.08145833333333334</v>
      </c>
      <c r="H61" s="12" t="str">
        <f t="shared" si="1"/>
        <v>6.31/km</v>
      </c>
      <c r="I61" s="13">
        <f t="shared" si="2"/>
        <v>0.02369212962962964</v>
      </c>
      <c r="J61" s="13">
        <f>G61-INDEX($G$5:$G$114,MATCH(D61,$D$5:$D$114,0))</f>
        <v>0.02369212962962964</v>
      </c>
    </row>
    <row r="62" spans="1:10" ht="15" customHeight="1">
      <c r="A62" s="12">
        <v>58</v>
      </c>
      <c r="B62" s="32" t="s">
        <v>137</v>
      </c>
      <c r="C62" s="32" t="s">
        <v>138</v>
      </c>
      <c r="D62" s="12" t="s">
        <v>14</v>
      </c>
      <c r="E62" s="32" t="s">
        <v>139</v>
      </c>
      <c r="F62" s="35">
        <v>0.08155092592592593</v>
      </c>
      <c r="G62" s="35">
        <v>0.08155092592592593</v>
      </c>
      <c r="H62" s="12" t="str">
        <f t="shared" si="1"/>
        <v>6.31/km</v>
      </c>
      <c r="I62" s="13">
        <f t="shared" si="2"/>
        <v>0.023784722222222228</v>
      </c>
      <c r="J62" s="13">
        <f>G62-INDEX($G$5:$G$114,MATCH(D62,$D$5:$D$114,0))</f>
        <v>0.023784722222222228</v>
      </c>
    </row>
    <row r="63" spans="1:10" ht="15" customHeight="1">
      <c r="A63" s="12">
        <v>59</v>
      </c>
      <c r="B63" s="32" t="s">
        <v>140</v>
      </c>
      <c r="C63" s="32" t="s">
        <v>66</v>
      </c>
      <c r="D63" s="12" t="s">
        <v>14</v>
      </c>
      <c r="E63" s="32" t="s">
        <v>96</v>
      </c>
      <c r="F63" s="35">
        <v>0.08160879629629629</v>
      </c>
      <c r="G63" s="35">
        <v>0.08160879629629629</v>
      </c>
      <c r="H63" s="12" t="str">
        <f t="shared" si="1"/>
        <v>6.32/km</v>
      </c>
      <c r="I63" s="13">
        <f t="shared" si="2"/>
        <v>0.02384259259259259</v>
      </c>
      <c r="J63" s="13">
        <f>G63-INDEX($G$5:$G$114,MATCH(D63,$D$5:$D$114,0))</f>
        <v>0.02384259259259259</v>
      </c>
    </row>
    <row r="64" spans="1:10" ht="15" customHeight="1">
      <c r="A64" s="12">
        <v>60</v>
      </c>
      <c r="B64" s="32" t="s">
        <v>141</v>
      </c>
      <c r="C64" s="32" t="s">
        <v>142</v>
      </c>
      <c r="D64" s="12" t="s">
        <v>14</v>
      </c>
      <c r="E64" s="32" t="s">
        <v>87</v>
      </c>
      <c r="F64" s="35">
        <v>0.0827662037037037</v>
      </c>
      <c r="G64" s="35">
        <v>0.0827662037037037</v>
      </c>
      <c r="H64" s="12" t="str">
        <f t="shared" si="1"/>
        <v>6.37/km</v>
      </c>
      <c r="I64" s="13">
        <f t="shared" si="2"/>
        <v>0.025</v>
      </c>
      <c r="J64" s="13">
        <f>G64-INDEX($G$5:$G$114,MATCH(D64,$D$5:$D$114,0))</f>
        <v>0.025</v>
      </c>
    </row>
    <row r="65" spans="1:10" ht="15" customHeight="1">
      <c r="A65" s="12">
        <v>61</v>
      </c>
      <c r="B65" s="32" t="s">
        <v>143</v>
      </c>
      <c r="C65" s="32" t="s">
        <v>144</v>
      </c>
      <c r="D65" s="12" t="s">
        <v>14</v>
      </c>
      <c r="E65" s="32" t="s">
        <v>55</v>
      </c>
      <c r="F65" s="35">
        <v>0.08289351851851852</v>
      </c>
      <c r="G65" s="35">
        <v>0.08289351851851852</v>
      </c>
      <c r="H65" s="12" t="str">
        <f t="shared" si="1"/>
        <v>6.38/km</v>
      </c>
      <c r="I65" s="13">
        <f t="shared" si="2"/>
        <v>0.025127314814814818</v>
      </c>
      <c r="J65" s="13">
        <f>G65-INDEX($G$5:$G$114,MATCH(D65,$D$5:$D$114,0))</f>
        <v>0.025127314814814818</v>
      </c>
    </row>
    <row r="66" spans="1:10" ht="15" customHeight="1">
      <c r="A66" s="12">
        <v>62</v>
      </c>
      <c r="B66" s="32" t="s">
        <v>145</v>
      </c>
      <c r="C66" s="32" t="s">
        <v>41</v>
      </c>
      <c r="D66" s="12" t="s">
        <v>14</v>
      </c>
      <c r="E66" s="32" t="s">
        <v>52</v>
      </c>
      <c r="F66" s="35">
        <v>0.08293981481481481</v>
      </c>
      <c r="G66" s="35">
        <v>0.08293981481481481</v>
      </c>
      <c r="H66" s="12" t="str">
        <f t="shared" si="1"/>
        <v>6.38/km</v>
      </c>
      <c r="I66" s="13">
        <f t="shared" si="2"/>
        <v>0.025173611111111112</v>
      </c>
      <c r="J66" s="13">
        <f>G66-INDEX($G$5:$G$114,MATCH(D66,$D$5:$D$114,0))</f>
        <v>0.025173611111111112</v>
      </c>
    </row>
    <row r="67" spans="1:10" ht="15" customHeight="1">
      <c r="A67" s="12">
        <v>63</v>
      </c>
      <c r="B67" s="32" t="s">
        <v>146</v>
      </c>
      <c r="C67" s="32" t="s">
        <v>89</v>
      </c>
      <c r="D67" s="12" t="s">
        <v>14</v>
      </c>
      <c r="E67" s="32" t="s">
        <v>39</v>
      </c>
      <c r="F67" s="35">
        <v>0.08305555555555556</v>
      </c>
      <c r="G67" s="35">
        <v>0.08305555555555556</v>
      </c>
      <c r="H67" s="12" t="str">
        <f t="shared" si="1"/>
        <v>6.39/km</v>
      </c>
      <c r="I67" s="13">
        <f t="shared" si="2"/>
        <v>0.02528935185185186</v>
      </c>
      <c r="J67" s="13">
        <f>G67-INDEX($G$5:$G$114,MATCH(D67,$D$5:$D$114,0))</f>
        <v>0.02528935185185186</v>
      </c>
    </row>
    <row r="68" spans="1:10" ht="15" customHeight="1">
      <c r="A68" s="12">
        <v>64</v>
      </c>
      <c r="B68" s="32" t="s">
        <v>147</v>
      </c>
      <c r="C68" s="32" t="s">
        <v>148</v>
      </c>
      <c r="D68" s="12" t="s">
        <v>14</v>
      </c>
      <c r="E68" s="32" t="s">
        <v>15</v>
      </c>
      <c r="F68" s="35">
        <v>0.08371527777777778</v>
      </c>
      <c r="G68" s="35">
        <v>0.08371527777777778</v>
      </c>
      <c r="H68" s="12" t="str">
        <f t="shared" si="1"/>
        <v>6.42/km</v>
      </c>
      <c r="I68" s="13">
        <f t="shared" si="2"/>
        <v>0.025949074074074076</v>
      </c>
      <c r="J68" s="13">
        <f>G68-INDEX($G$5:$G$114,MATCH(D68,$D$5:$D$114,0))</f>
        <v>0.025949074074074076</v>
      </c>
    </row>
    <row r="69" spans="1:10" ht="15" customHeight="1">
      <c r="A69" s="12">
        <v>65</v>
      </c>
      <c r="B69" s="32" t="s">
        <v>149</v>
      </c>
      <c r="C69" s="32" t="s">
        <v>150</v>
      </c>
      <c r="D69" s="12" t="s">
        <v>51</v>
      </c>
      <c r="E69" s="32" t="s">
        <v>33</v>
      </c>
      <c r="F69" s="35">
        <v>0.08393518518518518</v>
      </c>
      <c r="G69" s="35">
        <v>0.08393518518518518</v>
      </c>
      <c r="H69" s="12" t="str">
        <f t="shared" si="1"/>
        <v>6.43/km</v>
      </c>
      <c r="I69" s="13">
        <f t="shared" si="2"/>
        <v>0.02616898148148148</v>
      </c>
      <c r="J69" s="13">
        <f>G69-INDEX($G$5:$G$114,MATCH(D69,$D$5:$D$114,0))</f>
        <v>0.012604166666666666</v>
      </c>
    </row>
    <row r="70" spans="1:10" ht="15" customHeight="1">
      <c r="A70" s="12">
        <v>66</v>
      </c>
      <c r="B70" s="32" t="s">
        <v>151</v>
      </c>
      <c r="C70" s="32" t="s">
        <v>89</v>
      </c>
      <c r="D70" s="12" t="s">
        <v>14</v>
      </c>
      <c r="E70" s="32" t="s">
        <v>152</v>
      </c>
      <c r="F70" s="35">
        <v>0.08399305555555554</v>
      </c>
      <c r="G70" s="35">
        <v>0.08399305555555554</v>
      </c>
      <c r="H70" s="12" t="str">
        <f>TEXT(INT((HOUR(G70)*3600+MINUTE(G70)*60+SECOND(G70))/$J$3/60),"0")&amp;"."&amp;TEXT(MOD((HOUR(G70)*3600+MINUTE(G70)*60+SECOND(G70))/$J$3,60),"00")&amp;"/km"</f>
        <v>6.43/km</v>
      </c>
      <c r="I70" s="13">
        <f t="shared" si="2"/>
        <v>0.02622685185185184</v>
      </c>
      <c r="J70" s="13">
        <f>G70-INDEX($G$5:$G$114,MATCH(D70,$D$5:$D$114,0))</f>
        <v>0.02622685185185184</v>
      </c>
    </row>
    <row r="71" spans="1:10" ht="15" customHeight="1">
      <c r="A71" s="12">
        <v>67</v>
      </c>
      <c r="B71" s="32" t="s">
        <v>153</v>
      </c>
      <c r="C71" s="32" t="s">
        <v>154</v>
      </c>
      <c r="D71" s="12" t="s">
        <v>14</v>
      </c>
      <c r="E71" s="32" t="s">
        <v>39</v>
      </c>
      <c r="F71" s="35">
        <v>0.0844212962962963</v>
      </c>
      <c r="G71" s="35">
        <v>0.0844212962962963</v>
      </c>
      <c r="H71" s="12" t="str">
        <f>TEXT(INT((HOUR(G71)*3600+MINUTE(G71)*60+SECOND(G71))/$J$3/60),"0")&amp;"."&amp;TEXT(MOD((HOUR(G71)*3600+MINUTE(G71)*60+SECOND(G71))/$J$3,60),"00")&amp;"/km"</f>
        <v>6.45/km</v>
      </c>
      <c r="I71" s="13">
        <f t="shared" si="2"/>
        <v>0.0266550925925926</v>
      </c>
      <c r="J71" s="13">
        <f>G71-INDEX($G$5:$G$114,MATCH(D71,$D$5:$D$114,0))</f>
        <v>0.0266550925925926</v>
      </c>
    </row>
    <row r="72" spans="1:10" ht="15" customHeight="1">
      <c r="A72" s="12">
        <v>68</v>
      </c>
      <c r="B72" s="32" t="s">
        <v>155</v>
      </c>
      <c r="C72" s="32" t="s">
        <v>121</v>
      </c>
      <c r="D72" s="12" t="s">
        <v>14</v>
      </c>
      <c r="E72" s="32" t="s">
        <v>156</v>
      </c>
      <c r="F72" s="35">
        <v>0.08568287037037037</v>
      </c>
      <c r="G72" s="35">
        <v>0.08568287037037037</v>
      </c>
      <c r="H72" s="12" t="str">
        <f>TEXT(INT((HOUR(G72)*3600+MINUTE(G72)*60+SECOND(G72))/$J$3/60),"0")&amp;"."&amp;TEXT(MOD((HOUR(G72)*3600+MINUTE(G72)*60+SECOND(G72))/$J$3,60),"00")&amp;"/km"</f>
        <v>6.51/km</v>
      </c>
      <c r="I72" s="13">
        <f t="shared" si="2"/>
        <v>0.027916666666666666</v>
      </c>
      <c r="J72" s="13">
        <f>G72-INDEX($G$5:$G$114,MATCH(D72,$D$5:$D$114,0))</f>
        <v>0.027916666666666666</v>
      </c>
    </row>
    <row r="73" spans="1:10" ht="15" customHeight="1">
      <c r="A73" s="12">
        <v>69</v>
      </c>
      <c r="B73" s="32" t="s">
        <v>157</v>
      </c>
      <c r="C73" s="32" t="s">
        <v>158</v>
      </c>
      <c r="D73" s="12" t="s">
        <v>14</v>
      </c>
      <c r="E73" s="32" t="s">
        <v>33</v>
      </c>
      <c r="F73" s="35">
        <v>0.08627314814814814</v>
      </c>
      <c r="G73" s="35">
        <v>0.08627314814814814</v>
      </c>
      <c r="H73" s="12" t="str">
        <f aca="true" t="shared" si="3" ref="H73:H87">TEXT(INT((HOUR(G73)*3600+MINUTE(G73)*60+SECOND(G73))/$J$3/60),"0")&amp;"."&amp;TEXT(MOD((HOUR(G73)*3600+MINUTE(G73)*60+SECOND(G73))/$J$3,60),"00")&amp;"/km"</f>
        <v>6.54/km</v>
      </c>
      <c r="I73" s="13">
        <f aca="true" t="shared" si="4" ref="I73:I87">G73-$G$5</f>
        <v>0.02850694444444444</v>
      </c>
      <c r="J73" s="13">
        <f>G73-INDEX($G$5:$G$114,MATCH(D73,$D$5:$D$114,0))</f>
        <v>0.02850694444444444</v>
      </c>
    </row>
    <row r="74" spans="1:10" ht="15" customHeight="1">
      <c r="A74" s="12">
        <v>70</v>
      </c>
      <c r="B74" s="32" t="s">
        <v>159</v>
      </c>
      <c r="C74" s="32" t="s">
        <v>160</v>
      </c>
      <c r="D74" s="12" t="s">
        <v>14</v>
      </c>
      <c r="E74" s="32" t="s">
        <v>161</v>
      </c>
      <c r="F74" s="35">
        <v>0.08630787037037037</v>
      </c>
      <c r="G74" s="35">
        <v>0.08630787037037037</v>
      </c>
      <c r="H74" s="12" t="str">
        <f t="shared" si="3"/>
        <v>6.54/km</v>
      </c>
      <c r="I74" s="13">
        <f t="shared" si="4"/>
        <v>0.028541666666666667</v>
      </c>
      <c r="J74" s="13">
        <f>G74-INDEX($G$5:$G$114,MATCH(D74,$D$5:$D$114,0))</f>
        <v>0.028541666666666667</v>
      </c>
    </row>
    <row r="75" spans="1:10" ht="15" customHeight="1">
      <c r="A75" s="12">
        <v>71</v>
      </c>
      <c r="B75" s="32" t="s">
        <v>162</v>
      </c>
      <c r="C75" s="32" t="s">
        <v>163</v>
      </c>
      <c r="D75" s="12" t="s">
        <v>14</v>
      </c>
      <c r="E75" s="32" t="s">
        <v>164</v>
      </c>
      <c r="F75" s="35">
        <v>0.08649305555555555</v>
      </c>
      <c r="G75" s="35">
        <v>0.08649305555555555</v>
      </c>
      <c r="H75" s="12" t="str">
        <f t="shared" si="3"/>
        <v>6.55/km</v>
      </c>
      <c r="I75" s="13">
        <f t="shared" si="4"/>
        <v>0.028726851851851844</v>
      </c>
      <c r="J75" s="13">
        <f>G75-INDEX($G$5:$G$114,MATCH(D75,$D$5:$D$114,0))</f>
        <v>0.028726851851851844</v>
      </c>
    </row>
    <row r="76" spans="1:10" ht="15" customHeight="1">
      <c r="A76" s="12">
        <v>72</v>
      </c>
      <c r="B76" s="32" t="s">
        <v>165</v>
      </c>
      <c r="C76" s="32" t="s">
        <v>166</v>
      </c>
      <c r="D76" s="12" t="s">
        <v>14</v>
      </c>
      <c r="E76" s="32" t="s">
        <v>52</v>
      </c>
      <c r="F76" s="35">
        <v>0.0867824074074074</v>
      </c>
      <c r="G76" s="35">
        <v>0.0867824074074074</v>
      </c>
      <c r="H76" s="12" t="str">
        <f t="shared" si="3"/>
        <v>6.57/km</v>
      </c>
      <c r="I76" s="13">
        <f t="shared" si="4"/>
        <v>0.029016203703703704</v>
      </c>
      <c r="J76" s="13">
        <f>G76-INDEX($G$5:$G$114,MATCH(D76,$D$5:$D$114,0))</f>
        <v>0.029016203703703704</v>
      </c>
    </row>
    <row r="77" spans="1:10" ht="15" customHeight="1">
      <c r="A77" s="12">
        <v>73</v>
      </c>
      <c r="B77" s="32" t="s">
        <v>167</v>
      </c>
      <c r="C77" s="32" t="s">
        <v>168</v>
      </c>
      <c r="D77" s="12" t="s">
        <v>14</v>
      </c>
      <c r="E77" s="32" t="s">
        <v>52</v>
      </c>
      <c r="F77" s="35">
        <v>0.08701388888888889</v>
      </c>
      <c r="G77" s="35">
        <v>0.08701388888888889</v>
      </c>
      <c r="H77" s="12" t="str">
        <f t="shared" si="3"/>
        <v>6.58/km</v>
      </c>
      <c r="I77" s="13">
        <f t="shared" si="4"/>
        <v>0.02924768518518519</v>
      </c>
      <c r="J77" s="13">
        <f>G77-INDEX($G$5:$G$114,MATCH(D77,$D$5:$D$114,0))</f>
        <v>0.02924768518518519</v>
      </c>
    </row>
    <row r="78" spans="1:10" ht="15" customHeight="1">
      <c r="A78" s="12">
        <v>74</v>
      </c>
      <c r="B78" s="32" t="s">
        <v>169</v>
      </c>
      <c r="C78" s="32" t="s">
        <v>69</v>
      </c>
      <c r="D78" s="12" t="s">
        <v>51</v>
      </c>
      <c r="E78" s="32" t="s">
        <v>60</v>
      </c>
      <c r="F78" s="35">
        <v>0.08725694444444444</v>
      </c>
      <c r="G78" s="35">
        <v>0.08725694444444444</v>
      </c>
      <c r="H78" s="12" t="str">
        <f t="shared" si="3"/>
        <v>6.59/km</v>
      </c>
      <c r="I78" s="13">
        <f t="shared" si="4"/>
        <v>0.02949074074074074</v>
      </c>
      <c r="J78" s="13">
        <f>G78-INDEX($G$5:$G$114,MATCH(D78,$D$5:$D$114,0))</f>
        <v>0.015925925925925927</v>
      </c>
    </row>
    <row r="79" spans="1:10" ht="15" customHeight="1">
      <c r="A79" s="12">
        <v>75</v>
      </c>
      <c r="B79" s="32" t="s">
        <v>170</v>
      </c>
      <c r="C79" s="32" t="s">
        <v>43</v>
      </c>
      <c r="D79" s="12" t="s">
        <v>14</v>
      </c>
      <c r="E79" s="32" t="s">
        <v>33</v>
      </c>
      <c r="F79" s="35">
        <v>0.08802083333333333</v>
      </c>
      <c r="G79" s="35">
        <v>0.08802083333333333</v>
      </c>
      <c r="H79" s="12" t="str">
        <f t="shared" si="3"/>
        <v>7.03/km</v>
      </c>
      <c r="I79" s="13">
        <f t="shared" si="4"/>
        <v>0.030254629629629624</v>
      </c>
      <c r="J79" s="13">
        <f>G79-INDEX($G$5:$G$114,MATCH(D79,$D$5:$D$114,0))</f>
        <v>0.030254629629629624</v>
      </c>
    </row>
    <row r="80" spans="1:10" ht="15" customHeight="1">
      <c r="A80" s="12">
        <v>76</v>
      </c>
      <c r="B80" s="32" t="s">
        <v>82</v>
      </c>
      <c r="C80" s="32" t="s">
        <v>171</v>
      </c>
      <c r="D80" s="12" t="s">
        <v>14</v>
      </c>
      <c r="E80" s="32" t="s">
        <v>33</v>
      </c>
      <c r="F80" s="35">
        <v>0.08834490740740741</v>
      </c>
      <c r="G80" s="35">
        <v>0.08834490740740741</v>
      </c>
      <c r="H80" s="12" t="str">
        <f t="shared" si="3"/>
        <v>7.04/km</v>
      </c>
      <c r="I80" s="13">
        <f t="shared" si="4"/>
        <v>0.030578703703703712</v>
      </c>
      <c r="J80" s="13">
        <f>G80-INDEX($G$5:$G$114,MATCH(D80,$D$5:$D$114,0))</f>
        <v>0.030578703703703712</v>
      </c>
    </row>
    <row r="81" spans="1:10" ht="15" customHeight="1">
      <c r="A81" s="12">
        <v>77</v>
      </c>
      <c r="B81" s="32" t="s">
        <v>172</v>
      </c>
      <c r="C81" s="32" t="s">
        <v>69</v>
      </c>
      <c r="D81" s="12" t="s">
        <v>51</v>
      </c>
      <c r="E81" s="32" t="s">
        <v>21</v>
      </c>
      <c r="F81" s="35">
        <v>0.08864583333333333</v>
      </c>
      <c r="G81" s="35">
        <v>0.08864583333333333</v>
      </c>
      <c r="H81" s="12" t="str">
        <f t="shared" si="3"/>
        <v>7.06/km</v>
      </c>
      <c r="I81" s="13">
        <f t="shared" si="4"/>
        <v>0.030879629629629625</v>
      </c>
      <c r="J81" s="13">
        <f>G81-INDEX($G$5:$G$114,MATCH(D81,$D$5:$D$114,0))</f>
        <v>0.01731481481481481</v>
      </c>
    </row>
    <row r="82" spans="1:10" ht="15" customHeight="1">
      <c r="A82" s="12">
        <v>78</v>
      </c>
      <c r="B82" s="32" t="s">
        <v>173</v>
      </c>
      <c r="C82" s="32" t="s">
        <v>174</v>
      </c>
      <c r="D82" s="12" t="s">
        <v>51</v>
      </c>
      <c r="E82" s="32" t="s">
        <v>33</v>
      </c>
      <c r="F82" s="35">
        <v>0.08864583333333333</v>
      </c>
      <c r="G82" s="35">
        <v>0.08864583333333333</v>
      </c>
      <c r="H82" s="12" t="str">
        <f t="shared" si="3"/>
        <v>7.06/km</v>
      </c>
      <c r="I82" s="13">
        <f t="shared" si="4"/>
        <v>0.030879629629629625</v>
      </c>
      <c r="J82" s="13">
        <f>G82-INDEX($G$5:$G$114,MATCH(D82,$D$5:$D$114,0))</f>
        <v>0.01731481481481481</v>
      </c>
    </row>
    <row r="83" spans="1:10" ht="15" customHeight="1">
      <c r="A83" s="12">
        <v>79</v>
      </c>
      <c r="B83" s="32" t="s">
        <v>175</v>
      </c>
      <c r="C83" s="32" t="s">
        <v>171</v>
      </c>
      <c r="D83" s="12" t="s">
        <v>14</v>
      </c>
      <c r="E83" s="32" t="s">
        <v>176</v>
      </c>
      <c r="F83" s="35">
        <v>0.09010416666666667</v>
      </c>
      <c r="G83" s="35">
        <v>0.09010416666666667</v>
      </c>
      <c r="H83" s="12" t="str">
        <f t="shared" si="3"/>
        <v>7.13/km</v>
      </c>
      <c r="I83" s="13">
        <f t="shared" si="4"/>
        <v>0.032337962962962964</v>
      </c>
      <c r="J83" s="13">
        <f>G83-INDEX($G$5:$G$114,MATCH(D83,$D$5:$D$114,0))</f>
        <v>0.032337962962962964</v>
      </c>
    </row>
    <row r="84" spans="1:10" ht="15" customHeight="1">
      <c r="A84" s="24">
        <v>80</v>
      </c>
      <c r="B84" s="41" t="s">
        <v>177</v>
      </c>
      <c r="C84" s="41" t="s">
        <v>178</v>
      </c>
      <c r="D84" s="24" t="s">
        <v>51</v>
      </c>
      <c r="E84" s="41" t="s">
        <v>226</v>
      </c>
      <c r="F84" s="42">
        <v>0.09185185185185185</v>
      </c>
      <c r="G84" s="42">
        <v>0.09185185185185185</v>
      </c>
      <c r="H84" s="24" t="str">
        <f t="shared" si="3"/>
        <v>7.21/km</v>
      </c>
      <c r="I84" s="28">
        <f t="shared" si="4"/>
        <v>0.03408564814814815</v>
      </c>
      <c r="J84" s="28">
        <f>G84-INDEX($G$5:$G$114,MATCH(D84,$D$5:$D$114,0))</f>
        <v>0.020520833333333335</v>
      </c>
    </row>
    <row r="85" spans="1:10" ht="15" customHeight="1">
      <c r="A85" s="24">
        <v>81</v>
      </c>
      <c r="B85" s="41" t="s">
        <v>179</v>
      </c>
      <c r="C85" s="41" t="s">
        <v>180</v>
      </c>
      <c r="D85" s="24" t="s">
        <v>14</v>
      </c>
      <c r="E85" s="41" t="s">
        <v>226</v>
      </c>
      <c r="F85" s="42">
        <v>0.09185185185185185</v>
      </c>
      <c r="G85" s="42">
        <v>0.09185185185185185</v>
      </c>
      <c r="H85" s="24" t="str">
        <f t="shared" si="3"/>
        <v>7.21/km</v>
      </c>
      <c r="I85" s="28">
        <f t="shared" si="4"/>
        <v>0.03408564814814815</v>
      </c>
      <c r="J85" s="28">
        <f>G85-INDEX($G$5:$G$114,MATCH(D85,$D$5:$D$114,0))</f>
        <v>0.03408564814814815</v>
      </c>
    </row>
    <row r="86" spans="1:10" ht="15" customHeight="1">
      <c r="A86" s="12">
        <v>82</v>
      </c>
      <c r="B86" s="32" t="s">
        <v>181</v>
      </c>
      <c r="C86" s="32" t="s">
        <v>182</v>
      </c>
      <c r="D86" s="12" t="s">
        <v>14</v>
      </c>
      <c r="E86" s="32" t="s">
        <v>33</v>
      </c>
      <c r="F86" s="35">
        <v>0.0922337962962963</v>
      </c>
      <c r="G86" s="35">
        <v>0.0922337962962963</v>
      </c>
      <c r="H86" s="12" t="str">
        <f t="shared" si="3"/>
        <v>7.23/km</v>
      </c>
      <c r="I86" s="13">
        <f t="shared" si="4"/>
        <v>0.0344675925925926</v>
      </c>
      <c r="J86" s="13">
        <f>G86-INDEX($G$5:$G$114,MATCH(D86,$D$5:$D$114,0))</f>
        <v>0.0344675925925926</v>
      </c>
    </row>
    <row r="87" spans="1:10" ht="15" customHeight="1">
      <c r="A87" s="12">
        <v>83</v>
      </c>
      <c r="B87" s="32" t="s">
        <v>183</v>
      </c>
      <c r="C87" s="32" t="s">
        <v>184</v>
      </c>
      <c r="D87" s="12" t="s">
        <v>51</v>
      </c>
      <c r="E87" s="32" t="s">
        <v>36</v>
      </c>
      <c r="F87" s="35">
        <v>0.09265046296296296</v>
      </c>
      <c r="G87" s="35">
        <v>0.09265046296296296</v>
      </c>
      <c r="H87" s="12" t="str">
        <f t="shared" si="3"/>
        <v>7.25/km</v>
      </c>
      <c r="I87" s="13">
        <f t="shared" si="4"/>
        <v>0.03488425925925926</v>
      </c>
      <c r="J87" s="13">
        <f>G87-INDEX($G$5:$G$114,MATCH(D87,$D$5:$D$114,0))</f>
        <v>0.021319444444444446</v>
      </c>
    </row>
    <row r="88" spans="1:10" ht="15" customHeight="1">
      <c r="A88" s="12">
        <v>84</v>
      </c>
      <c r="B88" s="32" t="s">
        <v>185</v>
      </c>
      <c r="C88" s="32" t="s">
        <v>186</v>
      </c>
      <c r="D88" s="12" t="s">
        <v>14</v>
      </c>
      <c r="E88" s="32" t="s">
        <v>36</v>
      </c>
      <c r="F88" s="35">
        <v>0.09265046296296296</v>
      </c>
      <c r="G88" s="35">
        <v>0.09265046296296296</v>
      </c>
      <c r="H88" s="12" t="str">
        <f>TEXT(INT((HOUR(G88)*3600+MINUTE(G88)*60+SECOND(G88))/$J$3/60),"0")&amp;"."&amp;TEXT(MOD((HOUR(G88)*3600+MINUTE(G88)*60+SECOND(G88))/$J$3,60),"00")&amp;"/km"</f>
        <v>7.25/km</v>
      </c>
      <c r="I88" s="13">
        <f>G88-$G$5</f>
        <v>0.03488425925925926</v>
      </c>
      <c r="J88" s="13">
        <f>G88-INDEX($G$5:$G$114,MATCH(D88,$D$5:$D$114,0))</f>
        <v>0.03488425925925926</v>
      </c>
    </row>
    <row r="89" spans="1:10" ht="15" customHeight="1">
      <c r="A89" s="12">
        <v>85</v>
      </c>
      <c r="B89" s="32" t="s">
        <v>187</v>
      </c>
      <c r="C89" s="32" t="s">
        <v>171</v>
      </c>
      <c r="D89" s="12" t="s">
        <v>14</v>
      </c>
      <c r="E89" s="32" t="s">
        <v>119</v>
      </c>
      <c r="F89" s="35">
        <v>0.09412037037037037</v>
      </c>
      <c r="G89" s="35">
        <v>0.09412037037037037</v>
      </c>
      <c r="H89" s="12" t="str">
        <f>TEXT(INT((HOUR(G89)*3600+MINUTE(G89)*60+SECOND(G89))/$J$3/60),"0")&amp;"."&amp;TEXT(MOD((HOUR(G89)*3600+MINUTE(G89)*60+SECOND(G89))/$J$3,60),"00")&amp;"/km"</f>
        <v>7.32/km</v>
      </c>
      <c r="I89" s="13">
        <f>G89-$G$5</f>
        <v>0.03635416666666667</v>
      </c>
      <c r="J89" s="13">
        <f>G89-INDEX($G$5:$G$114,MATCH(D89,$D$5:$D$114,0))</f>
        <v>0.03635416666666667</v>
      </c>
    </row>
    <row r="90" spans="1:10" ht="15" customHeight="1">
      <c r="A90" s="12">
        <v>86</v>
      </c>
      <c r="B90" s="32" t="s">
        <v>188</v>
      </c>
      <c r="C90" s="32" t="s">
        <v>189</v>
      </c>
      <c r="D90" s="12" t="s">
        <v>51</v>
      </c>
      <c r="E90" s="32" t="s">
        <v>33</v>
      </c>
      <c r="F90" s="35">
        <v>0.09412037037037037</v>
      </c>
      <c r="G90" s="35">
        <v>0.09412037037037037</v>
      </c>
      <c r="H90" s="12" t="str">
        <f>TEXT(INT((HOUR(G90)*3600+MINUTE(G90)*60+SECOND(G90))/$J$3/60),"0")&amp;"."&amp;TEXT(MOD((HOUR(G90)*3600+MINUTE(G90)*60+SECOND(G90))/$J$3,60),"00")&amp;"/km"</f>
        <v>7.32/km</v>
      </c>
      <c r="I90" s="13">
        <f>G90-$G$5</f>
        <v>0.03635416666666667</v>
      </c>
      <c r="J90" s="13">
        <f>G90-INDEX($G$5:$G$114,MATCH(D90,$D$5:$D$114,0))</f>
        <v>0.022789351851851852</v>
      </c>
    </row>
    <row r="91" spans="1:10" ht="15" customHeight="1">
      <c r="A91" s="12">
        <v>87</v>
      </c>
      <c r="B91" s="32" t="s">
        <v>190</v>
      </c>
      <c r="C91" s="32" t="s">
        <v>191</v>
      </c>
      <c r="D91" s="12" t="s">
        <v>51</v>
      </c>
      <c r="E91" s="32" t="s">
        <v>87</v>
      </c>
      <c r="F91" s="35">
        <v>0.09412037037037037</v>
      </c>
      <c r="G91" s="35">
        <v>0.09412037037037037</v>
      </c>
      <c r="H91" s="12" t="str">
        <f>TEXT(INT((HOUR(G91)*3600+MINUTE(G91)*60+SECOND(G91))/$J$3/60),"0")&amp;"."&amp;TEXT(MOD((HOUR(G91)*3600+MINUTE(G91)*60+SECOND(G91))/$J$3,60),"00")&amp;"/km"</f>
        <v>7.32/km</v>
      </c>
      <c r="I91" s="13">
        <f>G91-$G$5</f>
        <v>0.03635416666666667</v>
      </c>
      <c r="J91" s="13">
        <f>G91-INDEX($G$5:$G$114,MATCH(D91,$D$5:$D$114,0))</f>
        <v>0.022789351851851852</v>
      </c>
    </row>
    <row r="92" spans="1:10" ht="15" customHeight="1">
      <c r="A92" s="12">
        <v>88</v>
      </c>
      <c r="B92" s="32" t="s">
        <v>192</v>
      </c>
      <c r="C92" s="32" t="s">
        <v>43</v>
      </c>
      <c r="D92" s="12" t="s">
        <v>14</v>
      </c>
      <c r="E92" s="32" t="s">
        <v>15</v>
      </c>
      <c r="F92" s="35">
        <v>0.0944212962962963</v>
      </c>
      <c r="G92" s="35">
        <v>0.0944212962962963</v>
      </c>
      <c r="H92" s="12" t="str">
        <f>TEXT(INT((HOUR(G92)*3600+MINUTE(G92)*60+SECOND(G92))/$J$3/60),"0")&amp;"."&amp;TEXT(MOD((HOUR(G92)*3600+MINUTE(G92)*60+SECOND(G92))/$J$3,60),"00")&amp;"/km"</f>
        <v>7.33/km</v>
      </c>
      <c r="I92" s="13">
        <f>G92-$G$5</f>
        <v>0.03665509259259259</v>
      </c>
      <c r="J92" s="13">
        <f>G92-INDEX($G$5:$G$114,MATCH(D92,$D$5:$D$114,0))</f>
        <v>0.03665509259259259</v>
      </c>
    </row>
    <row r="93" spans="1:10" ht="15" customHeight="1">
      <c r="A93" s="12">
        <v>89</v>
      </c>
      <c r="B93" s="32" t="s">
        <v>165</v>
      </c>
      <c r="C93" s="32" t="s">
        <v>193</v>
      </c>
      <c r="D93" s="12" t="s">
        <v>51</v>
      </c>
      <c r="E93" s="32" t="s">
        <v>52</v>
      </c>
      <c r="F93" s="35">
        <v>0.09476851851851852</v>
      </c>
      <c r="G93" s="35">
        <v>0.09476851851851852</v>
      </c>
      <c r="H93" s="12" t="str">
        <f aca="true" t="shared" si="5" ref="H93:H109">TEXT(INT((HOUR(G93)*3600+MINUTE(G93)*60+SECOND(G93))/$J$3/60),"0")&amp;"."&amp;TEXT(MOD((HOUR(G93)*3600+MINUTE(G93)*60+SECOND(G93))/$J$3,60),"00")&amp;"/km"</f>
        <v>7.35/km</v>
      </c>
      <c r="I93" s="13">
        <f aca="true" t="shared" si="6" ref="I93:I109">G93-$G$5</f>
        <v>0.037002314814814814</v>
      </c>
      <c r="J93" s="13">
        <f>G93-INDEX($G$5:$G$114,MATCH(D93,$D$5:$D$114,0))</f>
        <v>0.0234375</v>
      </c>
    </row>
    <row r="94" spans="1:10" ht="15" customHeight="1">
      <c r="A94" s="12">
        <v>90</v>
      </c>
      <c r="B94" s="32" t="s">
        <v>194</v>
      </c>
      <c r="C94" s="32" t="s">
        <v>89</v>
      </c>
      <c r="D94" s="12" t="s">
        <v>14</v>
      </c>
      <c r="E94" s="32" t="s">
        <v>15</v>
      </c>
      <c r="F94" s="35">
        <v>0.10013888888888889</v>
      </c>
      <c r="G94" s="35">
        <v>0.10013888888888889</v>
      </c>
      <c r="H94" s="12" t="str">
        <f t="shared" si="5"/>
        <v>8.01/km</v>
      </c>
      <c r="I94" s="13">
        <f t="shared" si="6"/>
        <v>0.04237268518518519</v>
      </c>
      <c r="J94" s="13">
        <f>G94-INDEX($G$5:$G$114,MATCH(D94,$D$5:$D$114,0))</f>
        <v>0.04237268518518519</v>
      </c>
    </row>
    <row r="95" spans="1:10" ht="15" customHeight="1">
      <c r="A95" s="24">
        <v>91</v>
      </c>
      <c r="B95" s="41" t="s">
        <v>195</v>
      </c>
      <c r="C95" s="41" t="s">
        <v>89</v>
      </c>
      <c r="D95" s="24" t="s">
        <v>14</v>
      </c>
      <c r="E95" s="41" t="s">
        <v>226</v>
      </c>
      <c r="F95" s="42">
        <v>0.10042824074074075</v>
      </c>
      <c r="G95" s="42">
        <v>0.10042824074074075</v>
      </c>
      <c r="H95" s="24" t="str">
        <f t="shared" si="5"/>
        <v>8.02/km</v>
      </c>
      <c r="I95" s="28">
        <f t="shared" si="6"/>
        <v>0.04266203703703705</v>
      </c>
      <c r="J95" s="28">
        <f>G95-INDEX($G$5:$G$114,MATCH(D95,$D$5:$D$114,0))</f>
        <v>0.04266203703703705</v>
      </c>
    </row>
    <row r="96" spans="1:10" ht="15" customHeight="1">
      <c r="A96" s="12">
        <v>92</v>
      </c>
      <c r="B96" s="32" t="s">
        <v>196</v>
      </c>
      <c r="C96" s="32" t="s">
        <v>197</v>
      </c>
      <c r="D96" s="12" t="s">
        <v>51</v>
      </c>
      <c r="E96" s="32" t="s">
        <v>39</v>
      </c>
      <c r="F96" s="35">
        <v>0.10050925925925926</v>
      </c>
      <c r="G96" s="35">
        <v>0.10050925925925926</v>
      </c>
      <c r="H96" s="12" t="str">
        <f t="shared" si="5"/>
        <v>8.02/km</v>
      </c>
      <c r="I96" s="13">
        <f t="shared" si="6"/>
        <v>0.042743055555555555</v>
      </c>
      <c r="J96" s="13">
        <f>G96-INDEX($G$5:$G$114,MATCH(D96,$D$5:$D$114,0))</f>
        <v>0.02917824074074074</v>
      </c>
    </row>
    <row r="97" spans="1:10" ht="15" customHeight="1">
      <c r="A97" s="12">
        <v>93</v>
      </c>
      <c r="B97" s="32" t="s">
        <v>198</v>
      </c>
      <c r="C97" s="32" t="s">
        <v>199</v>
      </c>
      <c r="D97" s="12" t="s">
        <v>14</v>
      </c>
      <c r="E97" s="32" t="s">
        <v>200</v>
      </c>
      <c r="F97" s="35">
        <v>0.10103009259259259</v>
      </c>
      <c r="G97" s="35">
        <v>0.10103009259259259</v>
      </c>
      <c r="H97" s="12" t="str">
        <f t="shared" si="5"/>
        <v>8.05/km</v>
      </c>
      <c r="I97" s="13">
        <f t="shared" si="6"/>
        <v>0.043263888888888886</v>
      </c>
      <c r="J97" s="13">
        <f>G97-INDEX($G$5:$G$114,MATCH(D97,$D$5:$D$114,0))</f>
        <v>0.043263888888888886</v>
      </c>
    </row>
    <row r="98" spans="1:10" ht="15" customHeight="1">
      <c r="A98" s="12">
        <v>94</v>
      </c>
      <c r="B98" s="32" t="s">
        <v>201</v>
      </c>
      <c r="C98" s="32" t="s">
        <v>202</v>
      </c>
      <c r="D98" s="12" t="s">
        <v>14</v>
      </c>
      <c r="E98" s="32" t="s">
        <v>200</v>
      </c>
      <c r="F98" s="35">
        <v>0.10122685185185186</v>
      </c>
      <c r="G98" s="35">
        <v>0.10122685185185186</v>
      </c>
      <c r="H98" s="12" t="str">
        <f t="shared" si="5"/>
        <v>8.06/km</v>
      </c>
      <c r="I98" s="13">
        <f t="shared" si="6"/>
        <v>0.04346064814814816</v>
      </c>
      <c r="J98" s="13">
        <f>G98-INDEX($G$5:$G$114,MATCH(D98,$D$5:$D$114,0))</f>
        <v>0.04346064814814816</v>
      </c>
    </row>
    <row r="99" spans="1:10" ht="15" customHeight="1">
      <c r="A99" s="12">
        <v>95</v>
      </c>
      <c r="B99" s="32" t="s">
        <v>203</v>
      </c>
      <c r="C99" s="32" t="s">
        <v>204</v>
      </c>
      <c r="D99" s="12" t="s">
        <v>14</v>
      </c>
      <c r="E99" s="32" t="s">
        <v>33</v>
      </c>
      <c r="F99" s="35">
        <v>0.10167824074074074</v>
      </c>
      <c r="G99" s="35">
        <v>0.10167824074074074</v>
      </c>
      <c r="H99" s="12" t="str">
        <f t="shared" si="5"/>
        <v>8.08/km</v>
      </c>
      <c r="I99" s="13">
        <f t="shared" si="6"/>
        <v>0.043912037037037034</v>
      </c>
      <c r="J99" s="13">
        <f>G99-INDEX($G$5:$G$114,MATCH(D99,$D$5:$D$114,0))</f>
        <v>0.043912037037037034</v>
      </c>
    </row>
    <row r="100" spans="1:10" ht="15" customHeight="1">
      <c r="A100" s="12">
        <v>96</v>
      </c>
      <c r="B100" s="32" t="s">
        <v>205</v>
      </c>
      <c r="C100" s="32" t="s">
        <v>57</v>
      </c>
      <c r="D100" s="12" t="s">
        <v>14</v>
      </c>
      <c r="E100" s="32" t="s">
        <v>39</v>
      </c>
      <c r="F100" s="35">
        <v>0.10168981481481482</v>
      </c>
      <c r="G100" s="35">
        <v>0.10168981481481482</v>
      </c>
      <c r="H100" s="12" t="str">
        <f t="shared" si="5"/>
        <v>8.08/km</v>
      </c>
      <c r="I100" s="13">
        <f t="shared" si="6"/>
        <v>0.043923611111111115</v>
      </c>
      <c r="J100" s="13">
        <f>G100-INDEX($G$5:$G$114,MATCH(D100,$D$5:$D$114,0))</f>
        <v>0.043923611111111115</v>
      </c>
    </row>
    <row r="101" spans="1:10" ht="15" customHeight="1">
      <c r="A101" s="12">
        <v>97</v>
      </c>
      <c r="B101" s="32" t="s">
        <v>206</v>
      </c>
      <c r="C101" s="32" t="s">
        <v>207</v>
      </c>
      <c r="D101" s="12" t="s">
        <v>51</v>
      </c>
      <c r="E101" s="32" t="s">
        <v>208</v>
      </c>
      <c r="F101" s="35">
        <v>0.10621527777777778</v>
      </c>
      <c r="G101" s="35">
        <v>0.10621527777777778</v>
      </c>
      <c r="H101" s="12" t="str">
        <f t="shared" si="5"/>
        <v>8.30/km</v>
      </c>
      <c r="I101" s="13">
        <f t="shared" si="6"/>
        <v>0.04844907407407408</v>
      </c>
      <c r="J101" s="13">
        <f>G101-INDEX($G$5:$G$114,MATCH(D101,$D$5:$D$114,0))</f>
        <v>0.03488425925925927</v>
      </c>
    </row>
    <row r="102" spans="1:10" ht="15" customHeight="1">
      <c r="A102" s="12">
        <v>98</v>
      </c>
      <c r="B102" s="32" t="s">
        <v>209</v>
      </c>
      <c r="C102" s="32" t="s">
        <v>210</v>
      </c>
      <c r="D102" s="12" t="s">
        <v>14</v>
      </c>
      <c r="E102" s="32" t="s">
        <v>21</v>
      </c>
      <c r="F102" s="35">
        <v>0.11020833333333334</v>
      </c>
      <c r="G102" s="35">
        <v>0.11020833333333334</v>
      </c>
      <c r="H102" s="12" t="str">
        <f t="shared" si="5"/>
        <v>8.49/km</v>
      </c>
      <c r="I102" s="13">
        <f t="shared" si="6"/>
        <v>0.05244212962962964</v>
      </c>
      <c r="J102" s="13">
        <f>G102-INDEX($G$5:$G$114,MATCH(D102,$D$5:$D$114,0))</f>
        <v>0.05244212962962964</v>
      </c>
    </row>
    <row r="103" spans="1:10" ht="15" customHeight="1">
      <c r="A103" s="12">
        <v>99</v>
      </c>
      <c r="B103" s="32" t="s">
        <v>211</v>
      </c>
      <c r="C103" s="32" t="s">
        <v>163</v>
      </c>
      <c r="D103" s="12" t="s">
        <v>14</v>
      </c>
      <c r="E103" s="32" t="s">
        <v>33</v>
      </c>
      <c r="F103" s="35">
        <v>0.1141550925925926</v>
      </c>
      <c r="G103" s="35">
        <v>0.1141550925925926</v>
      </c>
      <c r="H103" s="12" t="str">
        <f t="shared" si="5"/>
        <v>9.08/km</v>
      </c>
      <c r="I103" s="13">
        <f t="shared" si="6"/>
        <v>0.0563888888888889</v>
      </c>
      <c r="J103" s="13">
        <f>G103-INDEX($G$5:$G$114,MATCH(D103,$D$5:$D$114,0))</f>
        <v>0.0563888888888889</v>
      </c>
    </row>
    <row r="104" spans="1:10" ht="15" customHeight="1">
      <c r="A104" s="12">
        <v>100</v>
      </c>
      <c r="B104" s="32" t="s">
        <v>212</v>
      </c>
      <c r="C104" s="32" t="s">
        <v>213</v>
      </c>
      <c r="D104" s="12" t="s">
        <v>51</v>
      </c>
      <c r="E104" s="32" t="s">
        <v>33</v>
      </c>
      <c r="F104" s="35">
        <v>0.1141550925925926</v>
      </c>
      <c r="G104" s="35">
        <v>0.1141550925925926</v>
      </c>
      <c r="H104" s="12" t="str">
        <f t="shared" si="5"/>
        <v>9.08/km</v>
      </c>
      <c r="I104" s="13">
        <f t="shared" si="6"/>
        <v>0.0563888888888889</v>
      </c>
      <c r="J104" s="13">
        <f>G104-INDEX($G$5:$G$114,MATCH(D104,$D$5:$D$114,0))</f>
        <v>0.042824074074074084</v>
      </c>
    </row>
    <row r="105" spans="1:10" ht="15" customHeight="1">
      <c r="A105" s="12">
        <v>101</v>
      </c>
      <c r="B105" s="32" t="s">
        <v>214</v>
      </c>
      <c r="C105" s="32" t="s">
        <v>215</v>
      </c>
      <c r="D105" s="12" t="s">
        <v>14</v>
      </c>
      <c r="E105" s="32" t="s">
        <v>33</v>
      </c>
      <c r="F105" s="35">
        <v>0.1141550925925926</v>
      </c>
      <c r="G105" s="35">
        <v>0.1141550925925926</v>
      </c>
      <c r="H105" s="12" t="str">
        <f t="shared" si="5"/>
        <v>9.08/km</v>
      </c>
      <c r="I105" s="13">
        <f t="shared" si="6"/>
        <v>0.0563888888888889</v>
      </c>
      <c r="J105" s="13">
        <f>G105-INDEX($G$5:$G$114,MATCH(D105,$D$5:$D$114,0))</f>
        <v>0.0563888888888889</v>
      </c>
    </row>
    <row r="106" spans="1:10" ht="15" customHeight="1">
      <c r="A106" s="12">
        <v>102</v>
      </c>
      <c r="B106" s="32" t="s">
        <v>216</v>
      </c>
      <c r="C106" s="32" t="s">
        <v>217</v>
      </c>
      <c r="D106" s="12" t="s">
        <v>14</v>
      </c>
      <c r="E106" s="32" t="s">
        <v>218</v>
      </c>
      <c r="F106" s="35">
        <v>0.11709490740740741</v>
      </c>
      <c r="G106" s="35">
        <v>0.11709490740740741</v>
      </c>
      <c r="H106" s="12" t="str">
        <f t="shared" si="5"/>
        <v>9.22/km</v>
      </c>
      <c r="I106" s="13">
        <f t="shared" si="6"/>
        <v>0.05932870370370371</v>
      </c>
      <c r="J106" s="13">
        <f>G106-INDEX($G$5:$G$114,MATCH(D106,$D$5:$D$114,0))</f>
        <v>0.05932870370370371</v>
      </c>
    </row>
    <row r="107" spans="1:10" ht="15" customHeight="1">
      <c r="A107" s="12">
        <v>103</v>
      </c>
      <c r="B107" s="32" t="s">
        <v>219</v>
      </c>
      <c r="C107" s="32" t="s">
        <v>220</v>
      </c>
      <c r="D107" s="12" t="s">
        <v>14</v>
      </c>
      <c r="E107" s="32" t="s">
        <v>221</v>
      </c>
      <c r="F107" s="35">
        <v>0.11980324074074074</v>
      </c>
      <c r="G107" s="35">
        <v>0.11980324074074074</v>
      </c>
      <c r="H107" s="12" t="str">
        <f t="shared" si="5"/>
        <v>9.35/km</v>
      </c>
      <c r="I107" s="13">
        <f t="shared" si="6"/>
        <v>0.062037037037037036</v>
      </c>
      <c r="J107" s="13">
        <f>G107-INDEX($G$5:$G$114,MATCH(D107,$D$5:$D$114,0))</f>
        <v>0.062037037037037036</v>
      </c>
    </row>
    <row r="108" spans="1:10" ht="15" customHeight="1">
      <c r="A108" s="12">
        <v>104</v>
      </c>
      <c r="B108" s="32" t="s">
        <v>222</v>
      </c>
      <c r="C108" s="32" t="s">
        <v>223</v>
      </c>
      <c r="D108" s="12" t="s">
        <v>14</v>
      </c>
      <c r="E108" s="32" t="s">
        <v>33</v>
      </c>
      <c r="F108" s="35">
        <v>0.12216435185185186</v>
      </c>
      <c r="G108" s="35">
        <v>0.12216435185185186</v>
      </c>
      <c r="H108" s="12" t="str">
        <f t="shared" si="5"/>
        <v>9.46/km</v>
      </c>
      <c r="I108" s="13">
        <f t="shared" si="6"/>
        <v>0.06439814814814815</v>
      </c>
      <c r="J108" s="13">
        <f>G108-INDEX($G$5:$G$114,MATCH(D108,$D$5:$D$114,0))</f>
        <v>0.06439814814814815</v>
      </c>
    </row>
    <row r="109" spans="1:10" ht="15" customHeight="1">
      <c r="A109" s="29">
        <v>105</v>
      </c>
      <c r="B109" s="33" t="s">
        <v>224</v>
      </c>
      <c r="C109" s="33" t="s">
        <v>225</v>
      </c>
      <c r="D109" s="29" t="s">
        <v>14</v>
      </c>
      <c r="E109" s="33" t="s">
        <v>33</v>
      </c>
      <c r="F109" s="36">
        <v>0.12216435185185186</v>
      </c>
      <c r="G109" s="36">
        <v>0.12216435185185186</v>
      </c>
      <c r="H109" s="29" t="str">
        <f t="shared" si="5"/>
        <v>9.46/km</v>
      </c>
      <c r="I109" s="30">
        <f t="shared" si="6"/>
        <v>0.06439814814814815</v>
      </c>
      <c r="J109" s="30">
        <f>G109-INDEX($G$5:$G$114,MATCH(D109,$D$5:$D$114,0))</f>
        <v>0.06439814814814815</v>
      </c>
    </row>
  </sheetData>
  <sheetProtection/>
  <autoFilter ref="A4:J10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8" t="str">
        <f>Individuale!A1</f>
        <v>Trail Aldobrandini</v>
      </c>
      <c r="B1" s="49"/>
      <c r="C1" s="50"/>
    </row>
    <row r="2" spans="1:3" ht="24" customHeight="1">
      <c r="A2" s="46" t="str">
        <f>Individuale!A2</f>
        <v>1ª edizione</v>
      </c>
      <c r="B2" s="46"/>
      <c r="C2" s="46"/>
    </row>
    <row r="3" spans="1:3" ht="24" customHeight="1">
      <c r="A3" s="51" t="str">
        <f>Individuale!A3</f>
        <v>Villa Aldobrandini - Frascati (RM) Italia - Domenica 11/10/2015</v>
      </c>
      <c r="B3" s="51"/>
      <c r="C3" s="5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0">
        <v>1</v>
      </c>
      <c r="B5" s="19" t="s">
        <v>33</v>
      </c>
      <c r="C5" s="37">
        <v>17</v>
      </c>
    </row>
    <row r="6" spans="1:3" ht="15" customHeight="1">
      <c r="A6" s="18">
        <v>2</v>
      </c>
      <c r="B6" s="17" t="s">
        <v>39</v>
      </c>
      <c r="C6" s="38">
        <v>9</v>
      </c>
    </row>
    <row r="7" spans="1:3" ht="15" customHeight="1">
      <c r="A7" s="18">
        <v>3</v>
      </c>
      <c r="B7" s="17" t="s">
        <v>52</v>
      </c>
      <c r="C7" s="38">
        <v>9</v>
      </c>
    </row>
    <row r="8" spans="1:3" ht="15" customHeight="1">
      <c r="A8" s="18">
        <v>4</v>
      </c>
      <c r="B8" s="17" t="s">
        <v>15</v>
      </c>
      <c r="C8" s="38">
        <v>7</v>
      </c>
    </row>
    <row r="9" spans="1:3" ht="15" customHeight="1">
      <c r="A9" s="18">
        <v>5</v>
      </c>
      <c r="B9" s="17" t="s">
        <v>96</v>
      </c>
      <c r="C9" s="38">
        <v>6</v>
      </c>
    </row>
    <row r="10" spans="1:3" ht="15" customHeight="1">
      <c r="A10" s="18">
        <v>6</v>
      </c>
      <c r="B10" s="17" t="s">
        <v>36</v>
      </c>
      <c r="C10" s="38">
        <v>6</v>
      </c>
    </row>
    <row r="11" spans="1:3" ht="15" customHeight="1">
      <c r="A11" s="18">
        <v>7</v>
      </c>
      <c r="B11" s="17" t="s">
        <v>21</v>
      </c>
      <c r="C11" s="38">
        <v>6</v>
      </c>
    </row>
    <row r="12" spans="1:3" ht="15" customHeight="1">
      <c r="A12" s="25">
        <v>8</v>
      </c>
      <c r="B12" s="26" t="s">
        <v>226</v>
      </c>
      <c r="C12" s="40">
        <v>4</v>
      </c>
    </row>
    <row r="13" spans="1:3" ht="15" customHeight="1">
      <c r="A13" s="18">
        <v>9</v>
      </c>
      <c r="B13" s="17" t="s">
        <v>55</v>
      </c>
      <c r="C13" s="38">
        <v>4</v>
      </c>
    </row>
    <row r="14" spans="1:3" ht="15" customHeight="1">
      <c r="A14" s="18">
        <v>10</v>
      </c>
      <c r="B14" s="17" t="s">
        <v>87</v>
      </c>
      <c r="C14" s="38">
        <v>4</v>
      </c>
    </row>
    <row r="15" spans="1:3" ht="15" customHeight="1">
      <c r="A15" s="18">
        <v>11</v>
      </c>
      <c r="B15" s="17" t="s">
        <v>24</v>
      </c>
      <c r="C15" s="38">
        <v>3</v>
      </c>
    </row>
    <row r="16" spans="1:3" ht="15" customHeight="1">
      <c r="A16" s="18">
        <v>12</v>
      </c>
      <c r="B16" s="17" t="s">
        <v>119</v>
      </c>
      <c r="C16" s="38">
        <v>2</v>
      </c>
    </row>
    <row r="17" spans="1:3" ht="15" customHeight="1">
      <c r="A17" s="18">
        <v>13</v>
      </c>
      <c r="B17" s="17" t="s">
        <v>60</v>
      </c>
      <c r="C17" s="38">
        <v>2</v>
      </c>
    </row>
    <row r="18" spans="1:3" ht="15" customHeight="1">
      <c r="A18" s="18">
        <v>14</v>
      </c>
      <c r="B18" s="17" t="s">
        <v>200</v>
      </c>
      <c r="C18" s="38">
        <v>2</v>
      </c>
    </row>
    <row r="19" spans="1:3" ht="15" customHeight="1">
      <c r="A19" s="18">
        <v>15</v>
      </c>
      <c r="B19" s="17" t="s">
        <v>156</v>
      </c>
      <c r="C19" s="38">
        <v>1</v>
      </c>
    </row>
    <row r="20" spans="1:3" ht="15" customHeight="1">
      <c r="A20" s="18">
        <v>16</v>
      </c>
      <c r="B20" s="17" t="s">
        <v>91</v>
      </c>
      <c r="C20" s="38">
        <v>1</v>
      </c>
    </row>
    <row r="21" spans="1:3" ht="15" customHeight="1">
      <c r="A21" s="18">
        <v>17</v>
      </c>
      <c r="B21" s="17" t="s">
        <v>164</v>
      </c>
      <c r="C21" s="38">
        <v>1</v>
      </c>
    </row>
    <row r="22" spans="1:3" ht="15" customHeight="1">
      <c r="A22" s="18">
        <v>18</v>
      </c>
      <c r="B22" s="17" t="s">
        <v>152</v>
      </c>
      <c r="C22" s="38">
        <v>1</v>
      </c>
    </row>
    <row r="23" spans="1:3" ht="15" customHeight="1">
      <c r="A23" s="18">
        <v>19</v>
      </c>
      <c r="B23" s="17" t="s">
        <v>130</v>
      </c>
      <c r="C23" s="38">
        <v>1</v>
      </c>
    </row>
    <row r="24" spans="1:3" ht="15" customHeight="1">
      <c r="A24" s="18">
        <v>20</v>
      </c>
      <c r="B24" s="17" t="s">
        <v>132</v>
      </c>
      <c r="C24" s="38">
        <v>1</v>
      </c>
    </row>
    <row r="25" spans="1:3" ht="15" customHeight="1">
      <c r="A25" s="18">
        <v>21</v>
      </c>
      <c r="B25" s="17" t="s">
        <v>72</v>
      </c>
      <c r="C25" s="38">
        <v>1</v>
      </c>
    </row>
    <row r="26" spans="1:3" ht="15" customHeight="1">
      <c r="A26" s="18">
        <v>22</v>
      </c>
      <c r="B26" s="17" t="s">
        <v>109</v>
      </c>
      <c r="C26" s="38">
        <v>1</v>
      </c>
    </row>
    <row r="27" spans="1:3" ht="15" customHeight="1">
      <c r="A27" s="18">
        <v>23</v>
      </c>
      <c r="B27" s="17" t="s">
        <v>27</v>
      </c>
      <c r="C27" s="38">
        <v>1</v>
      </c>
    </row>
    <row r="28" spans="1:3" ht="15" customHeight="1">
      <c r="A28" s="18">
        <v>24</v>
      </c>
      <c r="B28" s="17" t="s">
        <v>83</v>
      </c>
      <c r="C28" s="38">
        <v>1</v>
      </c>
    </row>
    <row r="29" spans="1:3" ht="15" customHeight="1">
      <c r="A29" s="18">
        <v>25</v>
      </c>
      <c r="B29" s="17" t="s">
        <v>75</v>
      </c>
      <c r="C29" s="38">
        <v>1</v>
      </c>
    </row>
    <row r="30" spans="1:3" ht="15" customHeight="1">
      <c r="A30" s="18">
        <v>26</v>
      </c>
      <c r="B30" s="17" t="s">
        <v>221</v>
      </c>
      <c r="C30" s="38">
        <v>1</v>
      </c>
    </row>
    <row r="31" spans="1:3" ht="15" customHeight="1">
      <c r="A31" s="18">
        <v>27</v>
      </c>
      <c r="B31" s="17" t="s">
        <v>139</v>
      </c>
      <c r="C31" s="38">
        <v>1</v>
      </c>
    </row>
    <row r="32" spans="1:3" ht="15" customHeight="1">
      <c r="A32" s="18">
        <v>28</v>
      </c>
      <c r="B32" s="17" t="s">
        <v>30</v>
      </c>
      <c r="C32" s="38">
        <v>1</v>
      </c>
    </row>
    <row r="33" spans="1:3" ht="15" customHeight="1">
      <c r="A33" s="18">
        <v>29</v>
      </c>
      <c r="B33" s="17" t="s">
        <v>161</v>
      </c>
      <c r="C33" s="38">
        <v>1</v>
      </c>
    </row>
    <row r="34" spans="1:3" ht="15" customHeight="1">
      <c r="A34" s="18">
        <v>30</v>
      </c>
      <c r="B34" s="17" t="s">
        <v>218</v>
      </c>
      <c r="C34" s="38">
        <v>1</v>
      </c>
    </row>
    <row r="35" spans="1:3" ht="15" customHeight="1">
      <c r="A35" s="18">
        <v>31</v>
      </c>
      <c r="B35" s="17" t="s">
        <v>176</v>
      </c>
      <c r="C35" s="38">
        <v>1</v>
      </c>
    </row>
    <row r="36" spans="1:3" ht="15" customHeight="1">
      <c r="A36" s="18">
        <v>32</v>
      </c>
      <c r="B36" s="17" t="s">
        <v>18</v>
      </c>
      <c r="C36" s="38">
        <v>1</v>
      </c>
    </row>
    <row r="37" spans="1:3" ht="15" customHeight="1">
      <c r="A37" s="18">
        <v>33</v>
      </c>
      <c r="B37" s="17" t="s">
        <v>125</v>
      </c>
      <c r="C37" s="38">
        <v>1</v>
      </c>
    </row>
    <row r="38" spans="1:3" ht="15" customHeight="1">
      <c r="A38" s="18">
        <v>34</v>
      </c>
      <c r="B38" s="17" t="s">
        <v>208</v>
      </c>
      <c r="C38" s="38">
        <v>1</v>
      </c>
    </row>
    <row r="39" spans="1:3" ht="15" customHeight="1">
      <c r="A39" s="18">
        <v>35</v>
      </c>
      <c r="B39" s="17" t="s">
        <v>122</v>
      </c>
      <c r="C39" s="38">
        <v>1</v>
      </c>
    </row>
    <row r="40" spans="1:3" ht="15" customHeight="1">
      <c r="A40" s="18">
        <v>36</v>
      </c>
      <c r="B40" s="17" t="s">
        <v>47</v>
      </c>
      <c r="C40" s="38">
        <v>1</v>
      </c>
    </row>
    <row r="41" spans="1:3" ht="15" customHeight="1">
      <c r="A41" s="18">
        <v>37</v>
      </c>
      <c r="B41" s="17" t="s">
        <v>100</v>
      </c>
      <c r="C41" s="38">
        <v>1</v>
      </c>
    </row>
    <row r="42" spans="1:3" ht="15" customHeight="1">
      <c r="A42" s="21">
        <v>38</v>
      </c>
      <c r="B42" s="16" t="s">
        <v>67</v>
      </c>
      <c r="C42" s="39">
        <v>1</v>
      </c>
    </row>
    <row r="43" ht="12.75">
      <c r="C43" s="2">
        <f>SUM(C5:C42)</f>
        <v>105</v>
      </c>
    </row>
  </sheetData>
  <sheetProtection/>
  <autoFilter ref="A4:C4">
    <sortState ref="A5:C43">
      <sortCondition descending="1" sortBy="value" ref="C5:C4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2015-10-11T19:47:16Z</dcterms:modified>
  <cp:category/>
  <cp:version/>
  <cp:contentType/>
  <cp:contentStatus/>
</cp:coreProperties>
</file>