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<sst xmlns="http://schemas.openxmlformats.org/spreadsheetml/2006/main" count="389" uniqueCount="187">
  <si>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</si>
  <si>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</si>
  <si>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</si>
  <si>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</si>
  <si>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</si>
  <si>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</si>
  <si>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</si>
  <si>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</si>
  <si>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</si>
  <si>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</si>
  <si>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</si>
  <si>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TORRETTA </t>
  </si>
  <si>
    <t>INDIVIDUALE</t>
  </si>
  <si>
    <t xml:space="preserve">BOSCARINI </t>
  </si>
  <si>
    <t xml:space="preserve">JACOPO </t>
  </si>
  <si>
    <t xml:space="preserve">A </t>
  </si>
  <si>
    <t xml:space="preserve">ANNA BABY RUNNER </t>
  </si>
  <si>
    <t xml:space="preserve">SCARDETTA </t>
  </si>
  <si>
    <t xml:space="preserve">LUCA </t>
  </si>
  <si>
    <t xml:space="preserve">BOLSENA FORUM SPORT </t>
  </si>
  <si>
    <t xml:space="preserve">COLA </t>
  </si>
  <si>
    <t xml:space="preserve">GIANPAOLO </t>
  </si>
  <si>
    <t xml:space="preserve">C </t>
  </si>
  <si>
    <t xml:space="preserve">ATL. MONTEFIASCONE </t>
  </si>
  <si>
    <t xml:space="preserve">CRISANTI </t>
  </si>
  <si>
    <t xml:space="preserve">MARTELLI </t>
  </si>
  <si>
    <t xml:space="preserve">ROBERTO </t>
  </si>
  <si>
    <t xml:space="preserve">E </t>
  </si>
  <si>
    <t xml:space="preserve">ATL. DI MARCO SPORT </t>
  </si>
  <si>
    <t xml:space="preserve">RONCA </t>
  </si>
  <si>
    <t xml:space="preserve">RICCARDO </t>
  </si>
  <si>
    <t xml:space="preserve">B </t>
  </si>
  <si>
    <t xml:space="preserve">PACE </t>
  </si>
  <si>
    <t xml:space="preserve">ELIO </t>
  </si>
  <si>
    <t xml:space="preserve">ATL. 90 TARQUINIA </t>
  </si>
  <si>
    <t xml:space="preserve">VIGARELLI </t>
  </si>
  <si>
    <t xml:space="preserve">CARLO </t>
  </si>
  <si>
    <t xml:space="preserve">POLISPORTIVA MONTALTO </t>
  </si>
  <si>
    <t xml:space="preserve">ADAMINI </t>
  </si>
  <si>
    <t xml:space="preserve">GIUSEPPE </t>
  </si>
  <si>
    <t xml:space="preserve">IANNIELLO </t>
  </si>
  <si>
    <t xml:space="preserve">ANTONIO </t>
  </si>
  <si>
    <t xml:space="preserve">CECCHETTI </t>
  </si>
  <si>
    <t xml:space="preserve">GIULIO </t>
  </si>
  <si>
    <t xml:space="preserve">ATL. CIMINA </t>
  </si>
  <si>
    <t xml:space="preserve">FILOSCIA </t>
  </si>
  <si>
    <t xml:space="preserve">ALTO LAZIO A.S.D. </t>
  </si>
  <si>
    <t xml:space="preserve">RENZI </t>
  </si>
  <si>
    <t xml:space="preserve">LUCIANO </t>
  </si>
  <si>
    <t xml:space="preserve">SCOTTI </t>
  </si>
  <si>
    <t xml:space="preserve">IVANO </t>
  </si>
  <si>
    <t xml:space="preserve">F </t>
  </si>
  <si>
    <t xml:space="preserve">FOCARACCI </t>
  </si>
  <si>
    <t xml:space="preserve">EZIO </t>
  </si>
  <si>
    <t xml:space="preserve">ATL. CLUB LAZIO NEPI </t>
  </si>
  <si>
    <t xml:space="preserve">PULIMANTI </t>
  </si>
  <si>
    <t xml:space="preserve">MARCO </t>
  </si>
  <si>
    <t xml:space="preserve">BOCCIALONI </t>
  </si>
  <si>
    <t xml:space="preserve">DANIELE </t>
  </si>
  <si>
    <t xml:space="preserve">CESETTI </t>
  </si>
  <si>
    <t xml:space="preserve">D </t>
  </si>
  <si>
    <t xml:space="preserve">ATL. IL CAMPANILE </t>
  </si>
  <si>
    <t xml:space="preserve">CESARINI </t>
  </si>
  <si>
    <t xml:space="preserve">GIORGIO </t>
  </si>
  <si>
    <t xml:space="preserve">MAIETTO </t>
  </si>
  <si>
    <t xml:space="preserve">MASSIMO </t>
  </si>
  <si>
    <t xml:space="preserve">NICCOLI </t>
  </si>
  <si>
    <t xml:space="preserve">GIOVANNI </t>
  </si>
  <si>
    <t xml:space="preserve">MACCHIONI </t>
  </si>
  <si>
    <t xml:space="preserve">ALESSANDRO </t>
  </si>
  <si>
    <t xml:space="preserve">LIBERI PODISTI ORIOLO ROMANO </t>
  </si>
  <si>
    <t xml:space="preserve">AMORUSO </t>
  </si>
  <si>
    <t xml:space="preserve">SCARPONI </t>
  </si>
  <si>
    <t xml:space="preserve">TIRATTERRA </t>
  </si>
  <si>
    <t xml:space="preserve">ATL. ORTE </t>
  </si>
  <si>
    <t xml:space="preserve">EMORE </t>
  </si>
  <si>
    <t xml:space="preserve">PEZZATO </t>
  </si>
  <si>
    <t xml:space="preserve">FILIPPO </t>
  </si>
  <si>
    <t xml:space="preserve">GERMANI </t>
  </si>
  <si>
    <t xml:space="preserve">CESARETTI </t>
  </si>
  <si>
    <t xml:space="preserve">BUZI </t>
  </si>
  <si>
    <t xml:space="preserve">LUIGI </t>
  </si>
  <si>
    <t xml:space="preserve">G </t>
  </si>
  <si>
    <t xml:space="preserve">BERNI </t>
  </si>
  <si>
    <t xml:space="preserve">ROSA </t>
  </si>
  <si>
    <t xml:space="preserve">N </t>
  </si>
  <si>
    <t xml:space="preserve">GIANLORENZO </t>
  </si>
  <si>
    <t xml:space="preserve">H </t>
  </si>
  <si>
    <t xml:space="preserve">GIULIANI </t>
  </si>
  <si>
    <t xml:space="preserve">UISP VITERBO </t>
  </si>
  <si>
    <t xml:space="preserve">MORETTI </t>
  </si>
  <si>
    <t xml:space="preserve">MARSILIO </t>
  </si>
  <si>
    <t xml:space="preserve">MATTUCILLI </t>
  </si>
  <si>
    <t xml:space="preserve">BENELLA </t>
  </si>
  <si>
    <t xml:space="preserve">A.S.D. GRUPPO CICL. CANINO </t>
  </si>
  <si>
    <t xml:space="preserve">BARBERINI </t>
  </si>
  <si>
    <t xml:space="preserve">PIETRO </t>
  </si>
  <si>
    <t xml:space="preserve">A.C. SIENA </t>
  </si>
  <si>
    <t xml:space="preserve">PERCOSSI </t>
  </si>
  <si>
    <t xml:space="preserve">FERRI </t>
  </si>
  <si>
    <t xml:space="preserve">PIERO </t>
  </si>
  <si>
    <t xml:space="preserve">COLETTA </t>
  </si>
  <si>
    <t xml:space="preserve">FABIO </t>
  </si>
  <si>
    <t xml:space="preserve">SPADA </t>
  </si>
  <si>
    <t xml:space="preserve">BENEDETTI </t>
  </si>
  <si>
    <t xml:space="preserve">MEI </t>
  </si>
  <si>
    <t xml:space="preserve">FULVI </t>
  </si>
  <si>
    <t xml:space="preserve">BRUNO </t>
  </si>
  <si>
    <t xml:space="preserve">LORENZOTTI </t>
  </si>
  <si>
    <t xml:space="preserve">NELLO </t>
  </si>
  <si>
    <t xml:space="preserve">PACCHIONI </t>
  </si>
  <si>
    <t xml:space="preserve">ZANONI </t>
  </si>
  <si>
    <t xml:space="preserve">TREBBI </t>
  </si>
  <si>
    <t xml:space="preserve">BOZZINI </t>
  </si>
  <si>
    <t xml:space="preserve">MICHELE </t>
  </si>
  <si>
    <t xml:space="preserve">MALATESTA </t>
  </si>
  <si>
    <t xml:space="preserve">UMBERTO </t>
  </si>
  <si>
    <t xml:space="preserve">TERZOLI </t>
  </si>
  <si>
    <t xml:space="preserve">ENRICO </t>
  </si>
  <si>
    <t xml:space="preserve">PETRINO </t>
  </si>
  <si>
    <t xml:space="preserve">SPOSETTI </t>
  </si>
  <si>
    <t xml:space="preserve">GATTI </t>
  </si>
  <si>
    <t xml:space="preserve">STELLA </t>
  </si>
  <si>
    <t xml:space="preserve">ALFREDO </t>
  </si>
  <si>
    <t xml:space="preserve">I </t>
  </si>
  <si>
    <t xml:space="preserve">MARTINI </t>
  </si>
  <si>
    <t xml:space="preserve">MICHELA </t>
  </si>
  <si>
    <t xml:space="preserve">M </t>
  </si>
  <si>
    <t xml:space="preserve">NELLI </t>
  </si>
  <si>
    <t xml:space="preserve">MATTEO </t>
  </si>
  <si>
    <t xml:space="preserve">ANGELETTI </t>
  </si>
  <si>
    <t xml:space="preserve">FABRIZIO </t>
  </si>
  <si>
    <t xml:space="preserve">BRONZETTI </t>
  </si>
  <si>
    <t xml:space="preserve">MAURO </t>
  </si>
  <si>
    <t xml:space="preserve">FIORENZO </t>
  </si>
  <si>
    <t xml:space="preserve">CECCANGELI </t>
  </si>
  <si>
    <t xml:space="preserve">FRANCO </t>
  </si>
  <si>
    <t xml:space="preserve">BASILICO </t>
  </si>
  <si>
    <t xml:space="preserve">MIGLIORINI </t>
  </si>
  <si>
    <t xml:space="preserve">WILMA </t>
  </si>
  <si>
    <t xml:space="preserve">O </t>
  </si>
  <si>
    <t xml:space="preserve">COSIMI </t>
  </si>
  <si>
    <t xml:space="preserve">CLAUDIA </t>
  </si>
  <si>
    <t xml:space="preserve">CRISTOFARI </t>
  </si>
  <si>
    <t xml:space="preserve">STEFANO </t>
  </si>
  <si>
    <t xml:space="preserve">G.S. ESERCITO </t>
  </si>
  <si>
    <t xml:space="preserve">MORDECCHI </t>
  </si>
  <si>
    <t xml:space="preserve">GINO </t>
  </si>
  <si>
    <t xml:space="preserve">L </t>
  </si>
  <si>
    <t xml:space="preserve">SCUDIERI </t>
  </si>
  <si>
    <t xml:space="preserve">ILARIA </t>
  </si>
  <si>
    <t xml:space="preserve">PAZZAGLIA </t>
  </si>
  <si>
    <t xml:space="preserve">MANILA </t>
  </si>
  <si>
    <t xml:space="preserve">ORRU' </t>
  </si>
  <si>
    <t xml:space="preserve">SIMONA </t>
  </si>
  <si>
    <t>MANCINELLI DEGLI ESPO</t>
  </si>
  <si>
    <t xml:space="preserve">STI LUCA </t>
  </si>
  <si>
    <t xml:space="preserve">MILVIO </t>
  </si>
  <si>
    <t xml:space="preserve">ADIUTORI </t>
  </si>
  <si>
    <t xml:space="preserve">PAOLA </t>
  </si>
  <si>
    <t xml:space="preserve">UISP ROMA </t>
  </si>
  <si>
    <t xml:space="preserve">PATERNESI </t>
  </si>
  <si>
    <t xml:space="preserve">MONICA </t>
  </si>
  <si>
    <t xml:space="preserve">NICOLETTA </t>
  </si>
  <si>
    <t xml:space="preserve">ORTENZI </t>
  </si>
  <si>
    <t xml:space="preserve">ZEZZA </t>
  </si>
  <si>
    <t xml:space="preserve">CLAUDIO </t>
  </si>
  <si>
    <t xml:space="preserve">ANNA </t>
  </si>
  <si>
    <t xml:space="preserve">LAVECCHIA DI TOCCO </t>
  </si>
  <si>
    <t xml:space="preserve">FRANCESCO </t>
  </si>
  <si>
    <t xml:space="preserve">PAOLONI </t>
  </si>
  <si>
    <t xml:space="preserve">ZIARIO </t>
  </si>
  <si>
    <t xml:space="preserve">LEOCADIO </t>
  </si>
  <si>
    <t xml:space="preserve">MARCIA </t>
  </si>
  <si>
    <t xml:space="preserve">PERUZZI </t>
  </si>
  <si>
    <t xml:space="preserve">FRANCESCA </t>
  </si>
  <si>
    <t xml:space="preserve">PANFILI </t>
  </si>
  <si>
    <t xml:space="preserve">LUCIA </t>
  </si>
  <si>
    <t xml:space="preserve">ACCIARO </t>
  </si>
  <si>
    <t xml:space="preserve">GIAMMARCO </t>
  </si>
  <si>
    <t xml:space="preserve">VALTERIO </t>
  </si>
  <si>
    <t xml:space="preserve">DANIELA </t>
  </si>
  <si>
    <t xml:space="preserve">PIANURA </t>
  </si>
  <si>
    <t xml:space="preserve">PROCACCI </t>
  </si>
  <si>
    <t xml:space="preserve">PAOLO </t>
  </si>
  <si>
    <t>Maratonina di Cellere 5ª edizione</t>
  </si>
  <si>
    <t>Cellere (VT) Italia - Domenica 10/05/2009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</si>
</sst>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4" t="s">
        <v>185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186</v>
      </c>
      <c r="B2" s="37"/>
      <c r="C2" s="37"/>
      <c r="D2" s="37"/>
      <c r="E2" s="37"/>
      <c r="F2" s="37"/>
      <c r="G2" s="38"/>
      <c r="H2" s="6" t="s">
        <v>0</v>
      </c>
      <c r="I2" s="7">
        <v>8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5" t="s">
        <v>13</v>
      </c>
      <c r="C4" s="45" t="s">
        <v>14</v>
      </c>
      <c r="D4" s="46" t="s">
        <v>15</v>
      </c>
      <c r="E4" s="45" t="s">
        <v>16</v>
      </c>
      <c r="F4" s="47">
        <v>0.017939814814814815</v>
      </c>
      <c r="G4" s="17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31">F4-$F$4</f>
        <v>0</v>
      </c>
      <c r="I4" s="18">
        <f>F4-INDEX($F$4:$F$92,MATCH(D4,$D$4:$D$92,0))</f>
        <v>0</v>
      </c>
    </row>
    <row r="5" spans="1:9" s="1" customFormat="1" ht="15" customHeight="1">
      <c r="A5" s="19">
        <v>2</v>
      </c>
      <c r="B5" s="48" t="s">
        <v>17</v>
      </c>
      <c r="C5" s="48" t="s">
        <v>18</v>
      </c>
      <c r="D5" s="49" t="s">
        <v>15</v>
      </c>
      <c r="E5" s="48" t="s">
        <v>19</v>
      </c>
      <c r="F5" s="50">
        <v>0.018329861111111113</v>
      </c>
      <c r="G5" s="20" t="str">
        <f t="shared" si="0"/>
        <v>3.18/km</v>
      </c>
      <c r="H5" s="21">
        <f t="shared" si="1"/>
        <v>0.00039004629629629806</v>
      </c>
      <c r="I5" s="21">
        <f>F5-INDEX($F$4:$F$862,MATCH(D5,$D$4:$D$862,0))</f>
        <v>0.00039004629629629806</v>
      </c>
    </row>
    <row r="6" spans="1:9" s="1" customFormat="1" ht="15" customHeight="1">
      <c r="A6" s="19">
        <v>3</v>
      </c>
      <c r="B6" s="48" t="s">
        <v>20</v>
      </c>
      <c r="C6" s="48" t="s">
        <v>21</v>
      </c>
      <c r="D6" s="49" t="s">
        <v>22</v>
      </c>
      <c r="E6" s="48" t="s">
        <v>23</v>
      </c>
      <c r="F6" s="50">
        <v>0.018976851851851852</v>
      </c>
      <c r="G6" s="20" t="str">
        <f t="shared" si="0"/>
        <v>3.25/km</v>
      </c>
      <c r="H6" s="21">
        <f t="shared" si="1"/>
        <v>0.0010370370370370377</v>
      </c>
      <c r="I6" s="21">
        <f>F6-INDEX($F$4:$F$862,MATCH(D6,$D$4:$D$862,0))</f>
        <v>0</v>
      </c>
    </row>
    <row r="7" spans="1:9" s="1" customFormat="1" ht="15" customHeight="1">
      <c r="A7" s="19">
        <v>4</v>
      </c>
      <c r="B7" s="48" t="s">
        <v>24</v>
      </c>
      <c r="C7" s="48" t="s">
        <v>18</v>
      </c>
      <c r="D7" s="49" t="s">
        <v>22</v>
      </c>
      <c r="E7" s="48" t="s">
        <v>19</v>
      </c>
      <c r="F7" s="50">
        <v>0.01909837962962963</v>
      </c>
      <c r="G7" s="20" t="str">
        <f t="shared" si="0"/>
        <v>3.26/km</v>
      </c>
      <c r="H7" s="21">
        <f t="shared" si="1"/>
        <v>0.0011585648148148137</v>
      </c>
      <c r="I7" s="21">
        <f>F7-INDEX($F$4:$F$862,MATCH(D7,$D$4:$D$862,0))</f>
        <v>0.00012152777777777596</v>
      </c>
    </row>
    <row r="8" spans="1:9" s="1" customFormat="1" ht="15" customHeight="1">
      <c r="A8" s="19">
        <v>5</v>
      </c>
      <c r="B8" s="48" t="s">
        <v>25</v>
      </c>
      <c r="C8" s="48" t="s">
        <v>26</v>
      </c>
      <c r="D8" s="49" t="s">
        <v>27</v>
      </c>
      <c r="E8" s="48" t="s">
        <v>28</v>
      </c>
      <c r="F8" s="50">
        <v>0.019192129629629632</v>
      </c>
      <c r="G8" s="20" t="str">
        <f t="shared" si="0"/>
        <v>3.27/km</v>
      </c>
      <c r="H8" s="21">
        <f t="shared" si="1"/>
        <v>0.0012523148148148172</v>
      </c>
      <c r="I8" s="21">
        <f>F8-INDEX($F$4:$F$862,MATCH(D8,$D$4:$D$862,0))</f>
        <v>0</v>
      </c>
    </row>
    <row r="9" spans="1:9" s="1" customFormat="1" ht="15" customHeight="1">
      <c r="A9" s="19">
        <v>6</v>
      </c>
      <c r="B9" s="48" t="s">
        <v>29</v>
      </c>
      <c r="C9" s="48" t="s">
        <v>30</v>
      </c>
      <c r="D9" s="49" t="s">
        <v>31</v>
      </c>
      <c r="E9" s="48" t="s">
        <v>19</v>
      </c>
      <c r="F9" s="50">
        <v>0.019362268518518518</v>
      </c>
      <c r="G9" s="20" t="str">
        <f t="shared" si="0"/>
        <v>3.29/km</v>
      </c>
      <c r="H9" s="21">
        <f t="shared" si="1"/>
        <v>0.0014224537037037036</v>
      </c>
      <c r="I9" s="21">
        <f>F9-INDEX($F$4:$F$862,MATCH(D9,$D$4:$D$862,0))</f>
        <v>0</v>
      </c>
    </row>
    <row r="10" spans="1:9" s="1" customFormat="1" ht="15" customHeight="1">
      <c r="A10" s="19">
        <v>7</v>
      </c>
      <c r="B10" s="48" t="s">
        <v>32</v>
      </c>
      <c r="C10" s="48" t="s">
        <v>33</v>
      </c>
      <c r="D10" s="49" t="s">
        <v>27</v>
      </c>
      <c r="E10" s="48" t="s">
        <v>34</v>
      </c>
      <c r="F10" s="50">
        <v>0.01949537037037037</v>
      </c>
      <c r="G10" s="20" t="str">
        <f t="shared" si="0"/>
        <v>3.31/km</v>
      </c>
      <c r="H10" s="21">
        <f t="shared" si="1"/>
        <v>0.0015555555555555566</v>
      </c>
      <c r="I10" s="21">
        <f>F10-INDEX($F$4:$F$862,MATCH(D10,$D$4:$D$862,0))</f>
        <v>0.00030324074074073934</v>
      </c>
    </row>
    <row r="11" spans="1:9" s="1" customFormat="1" ht="15" customHeight="1">
      <c r="A11" s="19">
        <v>8</v>
      </c>
      <c r="B11" s="48" t="s">
        <v>35</v>
      </c>
      <c r="C11" s="48" t="s">
        <v>36</v>
      </c>
      <c r="D11" s="49" t="s">
        <v>31</v>
      </c>
      <c r="E11" s="48" t="s">
        <v>37</v>
      </c>
      <c r="F11" s="50">
        <v>0.019636574074074074</v>
      </c>
      <c r="G11" s="20" t="str">
        <f t="shared" si="0"/>
        <v>3.32/km</v>
      </c>
      <c r="H11" s="21">
        <f t="shared" si="1"/>
        <v>0.001696759259259259</v>
      </c>
      <c r="I11" s="21">
        <f>F11-INDEX($F$4:$F$862,MATCH(D11,$D$4:$D$862,0))</f>
        <v>0.0002743055555555554</v>
      </c>
    </row>
    <row r="12" spans="1:9" s="1" customFormat="1" ht="15" customHeight="1">
      <c r="A12" s="19">
        <v>9</v>
      </c>
      <c r="B12" s="48" t="s">
        <v>38</v>
      </c>
      <c r="C12" s="48" t="s">
        <v>39</v>
      </c>
      <c r="D12" s="49" t="s">
        <v>27</v>
      </c>
      <c r="E12" s="48" t="s">
        <v>37</v>
      </c>
      <c r="F12" s="50">
        <v>0.019832175925925927</v>
      </c>
      <c r="G12" s="20" t="str">
        <f t="shared" si="0"/>
        <v>3.34/km</v>
      </c>
      <c r="H12" s="21">
        <f t="shared" si="1"/>
        <v>0.001892361111111112</v>
      </c>
      <c r="I12" s="21">
        <f>F12-INDEX($F$4:$F$862,MATCH(D12,$D$4:$D$862,0))</f>
        <v>0.0006400462962962948</v>
      </c>
    </row>
    <row r="13" spans="1:9" s="1" customFormat="1" ht="15" customHeight="1">
      <c r="A13" s="19">
        <v>10</v>
      </c>
      <c r="B13" s="48" t="s">
        <v>40</v>
      </c>
      <c r="C13" s="48" t="s">
        <v>41</v>
      </c>
      <c r="D13" s="49" t="s">
        <v>22</v>
      </c>
      <c r="E13" s="48" t="s">
        <v>34</v>
      </c>
      <c r="F13" s="50">
        <v>0.02017361111111111</v>
      </c>
      <c r="G13" s="20" t="str">
        <f t="shared" si="0"/>
        <v>3.38/km</v>
      </c>
      <c r="H13" s="21">
        <f t="shared" si="1"/>
        <v>0.0022337962962962962</v>
      </c>
      <c r="I13" s="21">
        <f>F13-INDEX($F$4:$F$862,MATCH(D13,$D$4:$D$862,0))</f>
        <v>0.0011967592592592585</v>
      </c>
    </row>
    <row r="14" spans="1:9" s="1" customFormat="1" ht="15" customHeight="1">
      <c r="A14" s="19">
        <v>11</v>
      </c>
      <c r="B14" s="48" t="s">
        <v>42</v>
      </c>
      <c r="C14" s="48" t="s">
        <v>43</v>
      </c>
      <c r="D14" s="49" t="s">
        <v>27</v>
      </c>
      <c r="E14" s="48" t="s">
        <v>44</v>
      </c>
      <c r="F14" s="50">
        <v>0.020371527777777777</v>
      </c>
      <c r="G14" s="20" t="str">
        <f t="shared" si="0"/>
        <v>3.40/km</v>
      </c>
      <c r="H14" s="21">
        <f t="shared" si="1"/>
        <v>0.002431712962962962</v>
      </c>
      <c r="I14" s="21">
        <f>F14-INDEX($F$4:$F$862,MATCH(D14,$D$4:$D$862,0))</f>
        <v>0.0011793981481481447</v>
      </c>
    </row>
    <row r="15" spans="1:9" s="1" customFormat="1" ht="15" customHeight="1">
      <c r="A15" s="19">
        <v>12</v>
      </c>
      <c r="B15" s="48" t="s">
        <v>45</v>
      </c>
      <c r="C15" s="48" t="s">
        <v>39</v>
      </c>
      <c r="D15" s="49" t="s">
        <v>31</v>
      </c>
      <c r="E15" s="48" t="s">
        <v>46</v>
      </c>
      <c r="F15" s="50">
        <v>0.020450231481481482</v>
      </c>
      <c r="G15" s="20" t="str">
        <f t="shared" si="0"/>
        <v>3.41/km</v>
      </c>
      <c r="H15" s="21">
        <f t="shared" si="1"/>
        <v>0.0025104166666666677</v>
      </c>
      <c r="I15" s="21">
        <f>F15-INDEX($F$4:$F$862,MATCH(D15,$D$4:$D$862,0))</f>
        <v>0.0010879629629629642</v>
      </c>
    </row>
    <row r="16" spans="1:9" s="1" customFormat="1" ht="15" customHeight="1">
      <c r="A16" s="19">
        <v>13</v>
      </c>
      <c r="B16" s="48" t="s">
        <v>47</v>
      </c>
      <c r="C16" s="48" t="s">
        <v>48</v>
      </c>
      <c r="D16" s="49" t="s">
        <v>15</v>
      </c>
      <c r="E16" s="48" t="s">
        <v>37</v>
      </c>
      <c r="F16" s="50">
        <v>0.020625</v>
      </c>
      <c r="G16" s="20" t="str">
        <f t="shared" si="0"/>
        <v>3.43/km</v>
      </c>
      <c r="H16" s="21">
        <f t="shared" si="1"/>
        <v>0.0026851851851851863</v>
      </c>
      <c r="I16" s="21">
        <f>F16-INDEX($F$4:$F$862,MATCH(D16,$D$4:$D$862,0))</f>
        <v>0.0026851851851851863</v>
      </c>
    </row>
    <row r="17" spans="1:9" s="1" customFormat="1" ht="15" customHeight="1">
      <c r="A17" s="19">
        <v>14</v>
      </c>
      <c r="B17" s="48" t="s">
        <v>49</v>
      </c>
      <c r="C17" s="48" t="s">
        <v>50</v>
      </c>
      <c r="D17" s="49" t="s">
        <v>51</v>
      </c>
      <c r="E17" s="48" t="s">
        <v>16</v>
      </c>
      <c r="F17" s="50">
        <v>0.02069212962962963</v>
      </c>
      <c r="G17" s="20" t="str">
        <f t="shared" si="0"/>
        <v>3.44/km</v>
      </c>
      <c r="H17" s="21">
        <f t="shared" si="1"/>
        <v>0.002752314814814815</v>
      </c>
      <c r="I17" s="21">
        <f>F17-INDEX($F$4:$F$862,MATCH(D17,$D$4:$D$862,0))</f>
        <v>0</v>
      </c>
    </row>
    <row r="18" spans="1:9" s="1" customFormat="1" ht="15" customHeight="1">
      <c r="A18" s="19">
        <v>15</v>
      </c>
      <c r="B18" s="48" t="s">
        <v>52</v>
      </c>
      <c r="C18" s="48" t="s">
        <v>53</v>
      </c>
      <c r="D18" s="49" t="s">
        <v>31</v>
      </c>
      <c r="E18" s="48" t="s">
        <v>54</v>
      </c>
      <c r="F18" s="50">
        <v>0.02079976851851852</v>
      </c>
      <c r="G18" s="20" t="str">
        <f t="shared" si="0"/>
        <v>3.45/km</v>
      </c>
      <c r="H18" s="21">
        <f t="shared" si="1"/>
        <v>0.002859953703703705</v>
      </c>
      <c r="I18" s="21">
        <f>F18-INDEX($F$4:$F$862,MATCH(D18,$D$4:$D$862,0))</f>
        <v>0.0014375000000000013</v>
      </c>
    </row>
    <row r="19" spans="1:9" s="1" customFormat="1" ht="15" customHeight="1">
      <c r="A19" s="19">
        <v>16</v>
      </c>
      <c r="B19" s="48" t="s">
        <v>55</v>
      </c>
      <c r="C19" s="48" t="s">
        <v>56</v>
      </c>
      <c r="D19" s="49" t="s">
        <v>22</v>
      </c>
      <c r="E19" s="48" t="s">
        <v>46</v>
      </c>
      <c r="F19" s="50">
        <v>0.020822916666666667</v>
      </c>
      <c r="G19" s="20" t="str">
        <f t="shared" si="0"/>
        <v>3.45/km</v>
      </c>
      <c r="H19" s="21">
        <f t="shared" si="1"/>
        <v>0.002883101851851852</v>
      </c>
      <c r="I19" s="21">
        <f>F19-INDEX($F$4:$F$862,MATCH(D19,$D$4:$D$862,0))</f>
        <v>0.0018460648148148143</v>
      </c>
    </row>
    <row r="20" spans="1:9" s="1" customFormat="1" ht="15" customHeight="1">
      <c r="A20" s="19">
        <v>17</v>
      </c>
      <c r="B20" s="48" t="s">
        <v>57</v>
      </c>
      <c r="C20" s="48" t="s">
        <v>58</v>
      </c>
      <c r="D20" s="49" t="s">
        <v>15</v>
      </c>
      <c r="E20" s="48" t="s">
        <v>44</v>
      </c>
      <c r="F20" s="50">
        <v>0.02085648148148148</v>
      </c>
      <c r="G20" s="20" t="str">
        <f t="shared" si="0"/>
        <v>3.45/km</v>
      </c>
      <c r="H20" s="21">
        <f t="shared" si="1"/>
        <v>0.0029166666666666646</v>
      </c>
      <c r="I20" s="21">
        <f>F20-INDEX($F$4:$F$862,MATCH(D20,$D$4:$D$862,0))</f>
        <v>0.0029166666666666646</v>
      </c>
    </row>
    <row r="21" spans="1:9" s="1" customFormat="1" ht="15" customHeight="1">
      <c r="A21" s="19">
        <v>18</v>
      </c>
      <c r="B21" s="48" t="s">
        <v>59</v>
      </c>
      <c r="C21" s="48" t="s">
        <v>26</v>
      </c>
      <c r="D21" s="49" t="s">
        <v>60</v>
      </c>
      <c r="E21" s="48" t="s">
        <v>61</v>
      </c>
      <c r="F21" s="50">
        <v>0.02101388888888889</v>
      </c>
      <c r="G21" s="20" t="str">
        <f t="shared" si="0"/>
        <v>3.47/km</v>
      </c>
      <c r="H21" s="21">
        <f t="shared" si="1"/>
        <v>0.0030740740740740763</v>
      </c>
      <c r="I21" s="21">
        <f>F21-INDEX($F$4:$F$862,MATCH(D21,$D$4:$D$862,0))</f>
        <v>0</v>
      </c>
    </row>
    <row r="22" spans="1:9" s="1" customFormat="1" ht="15" customHeight="1">
      <c r="A22" s="19">
        <v>19</v>
      </c>
      <c r="B22" s="48" t="s">
        <v>62</v>
      </c>
      <c r="C22" s="48" t="s">
        <v>63</v>
      </c>
      <c r="D22" s="49" t="s">
        <v>31</v>
      </c>
      <c r="E22" s="48" t="s">
        <v>37</v>
      </c>
      <c r="F22" s="50">
        <v>0.021059027777777777</v>
      </c>
      <c r="G22" s="20" t="str">
        <f t="shared" si="0"/>
        <v>3.47/km</v>
      </c>
      <c r="H22" s="21">
        <f t="shared" si="1"/>
        <v>0.0031192129629629625</v>
      </c>
      <c r="I22" s="21">
        <f>F22-INDEX($F$4:$F$862,MATCH(D22,$D$4:$D$862,0))</f>
        <v>0.001696759259259259</v>
      </c>
    </row>
    <row r="23" spans="1:9" s="1" customFormat="1" ht="15" customHeight="1">
      <c r="A23" s="19">
        <v>20</v>
      </c>
      <c r="B23" s="48" t="s">
        <v>64</v>
      </c>
      <c r="C23" s="48" t="s">
        <v>65</v>
      </c>
      <c r="D23" s="49" t="s">
        <v>51</v>
      </c>
      <c r="E23" s="48" t="s">
        <v>37</v>
      </c>
      <c r="F23" s="50">
        <v>0.02107175925925926</v>
      </c>
      <c r="G23" s="20" t="str">
        <f t="shared" si="0"/>
        <v>3.48/km</v>
      </c>
      <c r="H23" s="21">
        <f t="shared" si="1"/>
        <v>0.003131944444444444</v>
      </c>
      <c r="I23" s="21">
        <f>F23-INDEX($F$4:$F$862,MATCH(D23,$D$4:$D$862,0))</f>
        <v>0.00037962962962962907</v>
      </c>
    </row>
    <row r="24" spans="1:9" s="1" customFormat="1" ht="15" customHeight="1">
      <c r="A24" s="19">
        <v>21</v>
      </c>
      <c r="B24" s="48" t="s">
        <v>66</v>
      </c>
      <c r="C24" s="48" t="s">
        <v>67</v>
      </c>
      <c r="D24" s="49" t="s">
        <v>22</v>
      </c>
      <c r="E24" s="48" t="s">
        <v>37</v>
      </c>
      <c r="F24" s="50">
        <v>0.021089120370370373</v>
      </c>
      <c r="G24" s="20" t="str">
        <f t="shared" si="0"/>
        <v>3.48/km</v>
      </c>
      <c r="H24" s="21">
        <f t="shared" si="1"/>
        <v>0.003149305555555558</v>
      </c>
      <c r="I24" s="21">
        <f>F24-INDEX($F$4:$F$862,MATCH(D24,$D$4:$D$862,0))</f>
        <v>0.0021122685185185203</v>
      </c>
    </row>
    <row r="25" spans="1:9" s="1" customFormat="1" ht="15" customHeight="1">
      <c r="A25" s="19">
        <v>22</v>
      </c>
      <c r="B25" s="48" t="s">
        <v>68</v>
      </c>
      <c r="C25" s="48" t="s">
        <v>69</v>
      </c>
      <c r="D25" s="49" t="s">
        <v>60</v>
      </c>
      <c r="E25" s="48" t="s">
        <v>70</v>
      </c>
      <c r="F25" s="50">
        <v>0.021108796296296296</v>
      </c>
      <c r="G25" s="20" t="str">
        <f t="shared" si="0"/>
        <v>3.48/km</v>
      </c>
      <c r="H25" s="21">
        <f t="shared" si="1"/>
        <v>0.003168981481481481</v>
      </c>
      <c r="I25" s="21">
        <f>F25-INDEX($F$4:$F$862,MATCH(D25,$D$4:$D$862,0))</f>
        <v>9.490740740740466E-05</v>
      </c>
    </row>
    <row r="26" spans="1:9" s="1" customFormat="1" ht="15" customHeight="1">
      <c r="A26" s="19">
        <v>23</v>
      </c>
      <c r="B26" s="48" t="s">
        <v>71</v>
      </c>
      <c r="C26" s="48" t="s">
        <v>26</v>
      </c>
      <c r="D26" s="49" t="s">
        <v>27</v>
      </c>
      <c r="E26" s="48" t="s">
        <v>46</v>
      </c>
      <c r="F26" s="50">
        <v>0.021150462962962965</v>
      </c>
      <c r="G26" s="20" t="str">
        <f t="shared" si="0"/>
        <v>3.48/km</v>
      </c>
      <c r="H26" s="21">
        <f t="shared" si="1"/>
        <v>0.00321064814814815</v>
      </c>
      <c r="I26" s="21">
        <f>F26-INDEX($F$4:$F$862,MATCH(D26,$D$4:$D$862,0))</f>
        <v>0.0019583333333333328</v>
      </c>
    </row>
    <row r="27" spans="1:9" s="2" customFormat="1" ht="15" customHeight="1">
      <c r="A27" s="19">
        <v>24</v>
      </c>
      <c r="B27" s="48" t="s">
        <v>72</v>
      </c>
      <c r="C27" s="48" t="s">
        <v>65</v>
      </c>
      <c r="D27" s="49" t="s">
        <v>60</v>
      </c>
      <c r="E27" s="48" t="s">
        <v>44</v>
      </c>
      <c r="F27" s="50">
        <v>0.02118171296296296</v>
      </c>
      <c r="G27" s="20" t="str">
        <f t="shared" si="0"/>
        <v>3.49/km</v>
      </c>
      <c r="H27" s="21">
        <f t="shared" si="1"/>
        <v>0.0032418981481481465</v>
      </c>
      <c r="I27" s="21">
        <f>F27-INDEX($F$4:$F$862,MATCH(D27,$D$4:$D$862,0))</f>
        <v>0.00016782407407407024</v>
      </c>
    </row>
    <row r="28" spans="1:9" s="1" customFormat="1" ht="15" customHeight="1">
      <c r="A28" s="19">
        <v>25</v>
      </c>
      <c r="B28" s="48" t="s">
        <v>73</v>
      </c>
      <c r="C28" s="48" t="s">
        <v>41</v>
      </c>
      <c r="D28" s="49" t="s">
        <v>60</v>
      </c>
      <c r="E28" s="48" t="s">
        <v>74</v>
      </c>
      <c r="F28" s="50">
        <v>0.021488425925925928</v>
      </c>
      <c r="G28" s="20" t="str">
        <f t="shared" si="0"/>
        <v>3.52/km</v>
      </c>
      <c r="H28" s="21">
        <f t="shared" si="1"/>
        <v>0.0035486111111111135</v>
      </c>
      <c r="I28" s="21">
        <f>F28-INDEX($F$4:$F$862,MATCH(D28,$D$4:$D$862,0))</f>
        <v>0.0004745370370370372</v>
      </c>
    </row>
    <row r="29" spans="1:9" s="1" customFormat="1" ht="15" customHeight="1">
      <c r="A29" s="19">
        <v>26</v>
      </c>
      <c r="B29" s="48" t="s">
        <v>57</v>
      </c>
      <c r="C29" s="48" t="s">
        <v>75</v>
      </c>
      <c r="D29" s="49" t="s">
        <v>51</v>
      </c>
      <c r="E29" s="48" t="s">
        <v>44</v>
      </c>
      <c r="F29" s="50">
        <v>0.02159953703703704</v>
      </c>
      <c r="G29" s="20" t="str">
        <f t="shared" si="0"/>
        <v>3.53/km</v>
      </c>
      <c r="H29" s="21">
        <f t="shared" si="1"/>
        <v>0.003659722222222224</v>
      </c>
      <c r="I29" s="21">
        <f>F29-INDEX($F$4:$F$862,MATCH(D29,$D$4:$D$862,0))</f>
        <v>0.0009074074074074089</v>
      </c>
    </row>
    <row r="30" spans="1:9" s="1" customFormat="1" ht="15" customHeight="1">
      <c r="A30" s="19">
        <v>27</v>
      </c>
      <c r="B30" s="48" t="s">
        <v>76</v>
      </c>
      <c r="C30" s="48" t="s">
        <v>77</v>
      </c>
      <c r="D30" s="49" t="s">
        <v>22</v>
      </c>
      <c r="E30" s="48" t="s">
        <v>23</v>
      </c>
      <c r="F30" s="50">
        <v>0.021827546296296296</v>
      </c>
      <c r="G30" s="20" t="str">
        <f t="shared" si="0"/>
        <v>3.56/km</v>
      </c>
      <c r="H30" s="21">
        <f t="shared" si="1"/>
        <v>0.0038877314814814816</v>
      </c>
      <c r="I30" s="21">
        <f>F30-INDEX($F$4:$F$862,MATCH(D30,$D$4:$D$862,0))</f>
        <v>0.002850694444444444</v>
      </c>
    </row>
    <row r="31" spans="1:9" s="1" customFormat="1" ht="15" customHeight="1">
      <c r="A31" s="19">
        <v>28</v>
      </c>
      <c r="B31" s="48" t="s">
        <v>78</v>
      </c>
      <c r="C31" s="48" t="s">
        <v>39</v>
      </c>
      <c r="D31" s="49" t="s">
        <v>22</v>
      </c>
      <c r="E31" s="48" t="s">
        <v>37</v>
      </c>
      <c r="F31" s="50">
        <v>0.021984953703703704</v>
      </c>
      <c r="G31" s="20" t="str">
        <f t="shared" si="0"/>
        <v>3.58/km</v>
      </c>
      <c r="H31" s="21">
        <f t="shared" si="1"/>
        <v>0.00404513888888889</v>
      </c>
      <c r="I31" s="21">
        <f>F31-INDEX($F$4:$F$862,MATCH(D31,$D$4:$D$862,0))</f>
        <v>0.003008101851851852</v>
      </c>
    </row>
    <row r="32" spans="1:9" s="1" customFormat="1" ht="15" customHeight="1">
      <c r="A32" s="19">
        <v>29</v>
      </c>
      <c r="B32" s="48" t="s">
        <v>79</v>
      </c>
      <c r="C32" s="48" t="s">
        <v>69</v>
      </c>
      <c r="D32" s="49" t="s">
        <v>22</v>
      </c>
      <c r="E32" s="48" t="s">
        <v>37</v>
      </c>
      <c r="F32" s="50">
        <v>0.02203009259259259</v>
      </c>
      <c r="G32" s="20" t="str">
        <f t="shared" si="0"/>
        <v>3.58/km</v>
      </c>
      <c r="H32" s="21">
        <f aca="true" t="shared" si="2" ref="H32:H58">F32-$F$4</f>
        <v>0.004090277777777776</v>
      </c>
      <c r="I32" s="21">
        <f>F32-INDEX($F$4:$F$862,MATCH(D32,$D$4:$D$862,0))</f>
        <v>0.0030532407407407383</v>
      </c>
    </row>
    <row r="33" spans="1:9" s="1" customFormat="1" ht="15" customHeight="1">
      <c r="A33" s="19">
        <v>30</v>
      </c>
      <c r="B33" s="48" t="s">
        <v>80</v>
      </c>
      <c r="C33" s="48" t="s">
        <v>81</v>
      </c>
      <c r="D33" s="49" t="s">
        <v>82</v>
      </c>
      <c r="E33" s="48" t="s">
        <v>19</v>
      </c>
      <c r="F33" s="50">
        <v>0.022037037037037036</v>
      </c>
      <c r="G33" s="20" t="str">
        <f t="shared" si="0"/>
        <v>3.58/km</v>
      </c>
      <c r="H33" s="21">
        <f t="shared" si="2"/>
        <v>0.004097222222222221</v>
      </c>
      <c r="I33" s="21">
        <f>F33-INDEX($F$4:$F$862,MATCH(D33,$D$4:$D$862,0))</f>
        <v>0</v>
      </c>
    </row>
    <row r="34" spans="1:9" s="1" customFormat="1" ht="15" customHeight="1">
      <c r="A34" s="19">
        <v>31</v>
      </c>
      <c r="B34" s="48" t="s">
        <v>83</v>
      </c>
      <c r="C34" s="48" t="s">
        <v>84</v>
      </c>
      <c r="D34" s="49" t="s">
        <v>85</v>
      </c>
      <c r="E34" s="48" t="s">
        <v>70</v>
      </c>
      <c r="F34" s="50">
        <v>0.022159722222222223</v>
      </c>
      <c r="G34" s="20" t="str">
        <f t="shared" si="0"/>
        <v>3.59/km</v>
      </c>
      <c r="H34" s="21">
        <f t="shared" si="2"/>
        <v>0.004219907407407408</v>
      </c>
      <c r="I34" s="21">
        <f>F34-INDEX($F$4:$F$862,MATCH(D34,$D$4:$D$862,0))</f>
        <v>0</v>
      </c>
    </row>
    <row r="35" spans="1:9" s="1" customFormat="1" ht="15" customHeight="1">
      <c r="A35" s="19">
        <v>32</v>
      </c>
      <c r="B35" s="48" t="s">
        <v>86</v>
      </c>
      <c r="C35" s="48" t="s">
        <v>65</v>
      </c>
      <c r="D35" s="49" t="s">
        <v>87</v>
      </c>
      <c r="E35" s="48" t="s">
        <v>23</v>
      </c>
      <c r="F35" s="50">
        <v>0.022269675925925925</v>
      </c>
      <c r="G35" s="20" t="str">
        <f t="shared" si="0"/>
        <v>4.01/km</v>
      </c>
      <c r="H35" s="21">
        <f t="shared" si="2"/>
        <v>0.004329861111111111</v>
      </c>
      <c r="I35" s="21">
        <f>F35-INDEX($F$4:$F$862,MATCH(D35,$D$4:$D$862,0))</f>
        <v>0</v>
      </c>
    </row>
    <row r="36" spans="1:9" s="1" customFormat="1" ht="15" customHeight="1">
      <c r="A36" s="19">
        <v>33</v>
      </c>
      <c r="B36" s="48" t="s">
        <v>38</v>
      </c>
      <c r="C36" s="48" t="s">
        <v>56</v>
      </c>
      <c r="D36" s="49" t="s">
        <v>15</v>
      </c>
      <c r="E36" s="48" t="s">
        <v>19</v>
      </c>
      <c r="F36" s="50">
        <v>0.02237384259259259</v>
      </c>
      <c r="G36" s="20" t="str">
        <f t="shared" si="0"/>
        <v>4.02/km</v>
      </c>
      <c r="H36" s="21">
        <f t="shared" si="2"/>
        <v>0.004434027777777776</v>
      </c>
      <c r="I36" s="21">
        <f>F36-INDEX($F$4:$F$862,MATCH(D36,$D$4:$D$862,0))</f>
        <v>0.004434027777777776</v>
      </c>
    </row>
    <row r="37" spans="1:9" s="1" customFormat="1" ht="15" customHeight="1">
      <c r="A37" s="19">
        <v>34</v>
      </c>
      <c r="B37" s="48" t="s">
        <v>88</v>
      </c>
      <c r="C37" s="48" t="s">
        <v>69</v>
      </c>
      <c r="D37" s="49" t="s">
        <v>60</v>
      </c>
      <c r="E37" s="48" t="s">
        <v>89</v>
      </c>
      <c r="F37" s="50">
        <v>0.022505787037037036</v>
      </c>
      <c r="G37" s="20" t="str">
        <f t="shared" si="0"/>
        <v>4.03/km</v>
      </c>
      <c r="H37" s="21">
        <f t="shared" si="2"/>
        <v>0.004565972222222221</v>
      </c>
      <c r="I37" s="21">
        <f>F37-INDEX($F$4:$F$862,MATCH(D37,$D$4:$D$862,0))</f>
        <v>0.001491898148148145</v>
      </c>
    </row>
    <row r="38" spans="1:9" s="1" customFormat="1" ht="15" customHeight="1">
      <c r="A38" s="19">
        <v>35</v>
      </c>
      <c r="B38" s="48" t="s">
        <v>90</v>
      </c>
      <c r="C38" s="48" t="s">
        <v>81</v>
      </c>
      <c r="D38" s="49" t="s">
        <v>27</v>
      </c>
      <c r="E38" s="48" t="s">
        <v>37</v>
      </c>
      <c r="F38" s="50">
        <v>0.022523148148148143</v>
      </c>
      <c r="G38" s="20" t="str">
        <f t="shared" si="0"/>
        <v>4.03/km</v>
      </c>
      <c r="H38" s="21">
        <f t="shared" si="2"/>
        <v>0.004583333333333328</v>
      </c>
      <c r="I38" s="21">
        <f>F38-INDEX($F$4:$F$862,MATCH(D38,$D$4:$D$862,0))</f>
        <v>0.003331018518518511</v>
      </c>
    </row>
    <row r="39" spans="1:9" s="1" customFormat="1" ht="15" customHeight="1">
      <c r="A39" s="19">
        <v>36</v>
      </c>
      <c r="B39" s="48" t="s">
        <v>47</v>
      </c>
      <c r="C39" s="48" t="s">
        <v>91</v>
      </c>
      <c r="D39" s="49" t="s">
        <v>31</v>
      </c>
      <c r="E39" s="48" t="s">
        <v>37</v>
      </c>
      <c r="F39" s="50">
        <v>0.022534722222222223</v>
      </c>
      <c r="G39" s="20" t="str">
        <f t="shared" si="0"/>
        <v>4.03/km</v>
      </c>
      <c r="H39" s="21">
        <f t="shared" si="2"/>
        <v>0.004594907407407409</v>
      </c>
      <c r="I39" s="21">
        <f>F39-INDEX($F$4:$F$862,MATCH(D39,$D$4:$D$862,0))</f>
        <v>0.003172453703703705</v>
      </c>
    </row>
    <row r="40" spans="1:9" s="1" customFormat="1" ht="15" customHeight="1">
      <c r="A40" s="19">
        <v>37</v>
      </c>
      <c r="B40" s="48" t="s">
        <v>92</v>
      </c>
      <c r="C40" s="48" t="s">
        <v>69</v>
      </c>
      <c r="D40" s="49" t="s">
        <v>22</v>
      </c>
      <c r="E40" s="48" t="s">
        <v>37</v>
      </c>
      <c r="F40" s="50">
        <v>0.02255324074074074</v>
      </c>
      <c r="G40" s="20" t="str">
        <f t="shared" si="0"/>
        <v>4.04/km</v>
      </c>
      <c r="H40" s="21">
        <f t="shared" si="2"/>
        <v>0.004613425925925924</v>
      </c>
      <c r="I40" s="21">
        <f>F40-INDEX($F$4:$F$862,MATCH(D40,$D$4:$D$862,0))</f>
        <v>0.003576388888888886</v>
      </c>
    </row>
    <row r="41" spans="1:9" s="1" customFormat="1" ht="15" customHeight="1">
      <c r="A41" s="19">
        <v>38</v>
      </c>
      <c r="B41" s="48" t="s">
        <v>93</v>
      </c>
      <c r="C41" s="48" t="s">
        <v>26</v>
      </c>
      <c r="D41" s="49" t="s">
        <v>22</v>
      </c>
      <c r="E41" s="48" t="s">
        <v>94</v>
      </c>
      <c r="F41" s="50">
        <v>0.022572916666666668</v>
      </c>
      <c r="G41" s="20" t="str">
        <f t="shared" si="0"/>
        <v>4.04/km</v>
      </c>
      <c r="H41" s="21">
        <f t="shared" si="2"/>
        <v>0.0046331018518518535</v>
      </c>
      <c r="I41" s="21">
        <f>F41-INDEX($F$4:$F$862,MATCH(D41,$D$4:$D$862,0))</f>
        <v>0.003596064814814816</v>
      </c>
    </row>
    <row r="42" spans="1:9" s="1" customFormat="1" ht="15" customHeight="1">
      <c r="A42" s="19">
        <v>39</v>
      </c>
      <c r="B42" s="48" t="s">
        <v>95</v>
      </c>
      <c r="C42" s="48" t="s">
        <v>96</v>
      </c>
      <c r="D42" s="49" t="s">
        <v>27</v>
      </c>
      <c r="E42" s="48" t="s">
        <v>97</v>
      </c>
      <c r="F42" s="50">
        <v>0.02261226851851852</v>
      </c>
      <c r="G42" s="20" t="str">
        <f t="shared" si="0"/>
        <v>4.04/km</v>
      </c>
      <c r="H42" s="21">
        <f t="shared" si="2"/>
        <v>0.0046724537037037064</v>
      </c>
      <c r="I42" s="21">
        <f>F42-INDEX($F$4:$F$862,MATCH(D42,$D$4:$D$862,0))</f>
        <v>0.0034201388888888892</v>
      </c>
    </row>
    <row r="43" spans="1:9" s="1" customFormat="1" ht="15" customHeight="1">
      <c r="A43" s="19">
        <v>40</v>
      </c>
      <c r="B43" s="48" t="s">
        <v>98</v>
      </c>
      <c r="C43" s="48" t="s">
        <v>26</v>
      </c>
      <c r="D43" s="49" t="s">
        <v>27</v>
      </c>
      <c r="E43" s="48" t="s">
        <v>46</v>
      </c>
      <c r="F43" s="50">
        <v>0.0226875</v>
      </c>
      <c r="G43" s="20" t="str">
        <f t="shared" si="0"/>
        <v>4.05/km</v>
      </c>
      <c r="H43" s="21">
        <f t="shared" si="2"/>
        <v>0.004747685185185185</v>
      </c>
      <c r="I43" s="21">
        <f>F43-INDEX($F$4:$F$862,MATCH(D43,$D$4:$D$862,0))</f>
        <v>0.0034953703703703674</v>
      </c>
    </row>
    <row r="44" spans="1:9" s="1" customFormat="1" ht="15" customHeight="1">
      <c r="A44" s="19">
        <v>41</v>
      </c>
      <c r="B44" s="48" t="s">
        <v>99</v>
      </c>
      <c r="C44" s="48" t="s">
        <v>100</v>
      </c>
      <c r="D44" s="49" t="s">
        <v>87</v>
      </c>
      <c r="E44" s="48" t="s">
        <v>34</v>
      </c>
      <c r="F44" s="50">
        <v>0.022740740740740742</v>
      </c>
      <c r="G44" s="20" t="str">
        <f t="shared" si="0"/>
        <v>4.06/km</v>
      </c>
      <c r="H44" s="21">
        <f t="shared" si="2"/>
        <v>0.004800925925925927</v>
      </c>
      <c r="I44" s="21">
        <f>F44-INDEX($F$4:$F$862,MATCH(D44,$D$4:$D$862,0))</f>
        <v>0.0004710648148148165</v>
      </c>
    </row>
    <row r="45" spans="1:9" s="1" customFormat="1" ht="15" customHeight="1">
      <c r="A45" s="19">
        <v>42</v>
      </c>
      <c r="B45" s="48" t="s">
        <v>101</v>
      </c>
      <c r="C45" s="48" t="s">
        <v>102</v>
      </c>
      <c r="D45" s="49" t="s">
        <v>60</v>
      </c>
      <c r="E45" s="48" t="s">
        <v>34</v>
      </c>
      <c r="F45" s="50">
        <v>0.02276388888888889</v>
      </c>
      <c r="G45" s="20" t="str">
        <f t="shared" si="0"/>
        <v>4.06/km</v>
      </c>
      <c r="H45" s="21">
        <f t="shared" si="2"/>
        <v>0.004824074074074074</v>
      </c>
      <c r="I45" s="21">
        <f>F45-INDEX($F$4:$F$862,MATCH(D45,$D$4:$D$862,0))</f>
        <v>0.001749999999999998</v>
      </c>
    </row>
    <row r="46" spans="1:9" s="1" customFormat="1" ht="15" customHeight="1">
      <c r="A46" s="19">
        <v>43</v>
      </c>
      <c r="B46" s="48" t="s">
        <v>103</v>
      </c>
      <c r="C46" s="48" t="s">
        <v>69</v>
      </c>
      <c r="D46" s="49" t="s">
        <v>27</v>
      </c>
      <c r="E46" s="48" t="s">
        <v>16</v>
      </c>
      <c r="F46" s="50">
        <v>0.022881944444444444</v>
      </c>
      <c r="G46" s="20" t="str">
        <f t="shared" si="0"/>
        <v>4.07/km</v>
      </c>
      <c r="H46" s="21">
        <f t="shared" si="2"/>
        <v>0.00494212962962963</v>
      </c>
      <c r="I46" s="21">
        <f>F46-INDEX($F$4:$F$862,MATCH(D46,$D$4:$D$862,0))</f>
        <v>0.0036898148148148124</v>
      </c>
    </row>
    <row r="47" spans="1:9" s="1" customFormat="1" ht="15" customHeight="1">
      <c r="A47" s="19">
        <v>44</v>
      </c>
      <c r="B47" s="48" t="s">
        <v>104</v>
      </c>
      <c r="C47" s="48" t="s">
        <v>96</v>
      </c>
      <c r="D47" s="49" t="s">
        <v>51</v>
      </c>
      <c r="E47" s="48" t="s">
        <v>70</v>
      </c>
      <c r="F47" s="50">
        <v>0.02288541666666667</v>
      </c>
      <c r="G47" s="20" t="str">
        <f t="shared" si="0"/>
        <v>4.07/km</v>
      </c>
      <c r="H47" s="21">
        <f t="shared" si="2"/>
        <v>0.004945601851851854</v>
      </c>
      <c r="I47" s="21">
        <f>F47-INDEX($F$4:$F$862,MATCH(D47,$D$4:$D$862,0))</f>
        <v>0.0021932870370370387</v>
      </c>
    </row>
    <row r="48" spans="1:9" s="1" customFormat="1" ht="15" customHeight="1">
      <c r="A48" s="19">
        <v>45</v>
      </c>
      <c r="B48" s="48" t="s">
        <v>47</v>
      </c>
      <c r="C48" s="48" t="s">
        <v>96</v>
      </c>
      <c r="D48" s="49" t="s">
        <v>51</v>
      </c>
      <c r="E48" s="48" t="s">
        <v>37</v>
      </c>
      <c r="F48" s="50">
        <v>0.022964120370370374</v>
      </c>
      <c r="G48" s="20" t="str">
        <f t="shared" si="0"/>
        <v>4.08/km</v>
      </c>
      <c r="H48" s="21">
        <f t="shared" si="2"/>
        <v>0.00502430555555556</v>
      </c>
      <c r="I48" s="21">
        <f>F48-INDEX($F$4:$F$862,MATCH(D48,$D$4:$D$862,0))</f>
        <v>0.0022719907407407446</v>
      </c>
    </row>
    <row r="49" spans="1:9" s="1" customFormat="1" ht="15" customHeight="1">
      <c r="A49" s="19">
        <v>46</v>
      </c>
      <c r="B49" s="48" t="s">
        <v>105</v>
      </c>
      <c r="C49" s="48" t="s">
        <v>100</v>
      </c>
      <c r="D49" s="49" t="s">
        <v>82</v>
      </c>
      <c r="E49" s="48" t="s">
        <v>16</v>
      </c>
      <c r="F49" s="50">
        <v>0.02302314814814815</v>
      </c>
      <c r="G49" s="20" t="str">
        <f t="shared" si="0"/>
        <v>4.09/km</v>
      </c>
      <c r="H49" s="21">
        <f t="shared" si="2"/>
        <v>0.0050833333333333355</v>
      </c>
      <c r="I49" s="21">
        <f>F49-INDEX($F$4:$F$862,MATCH(D49,$D$4:$D$862,0))</f>
        <v>0.0009861111111111147</v>
      </c>
    </row>
    <row r="50" spans="1:9" s="1" customFormat="1" ht="15" customHeight="1">
      <c r="A50" s="19">
        <v>47</v>
      </c>
      <c r="B50" s="48" t="s">
        <v>106</v>
      </c>
      <c r="C50" s="48" t="s">
        <v>107</v>
      </c>
      <c r="D50" s="49" t="s">
        <v>27</v>
      </c>
      <c r="E50" s="48" t="s">
        <v>19</v>
      </c>
      <c r="F50" s="50">
        <v>0.023040509259259257</v>
      </c>
      <c r="G50" s="20" t="str">
        <f t="shared" si="0"/>
        <v>4.09/km</v>
      </c>
      <c r="H50" s="21">
        <f t="shared" si="2"/>
        <v>0.005100694444444442</v>
      </c>
      <c r="I50" s="21">
        <f>F50-INDEX($F$4:$F$862,MATCH(D50,$D$4:$D$862,0))</f>
        <v>0.003848379629629625</v>
      </c>
    </row>
    <row r="51" spans="1:9" s="1" customFormat="1" ht="15" customHeight="1">
      <c r="A51" s="19">
        <v>48</v>
      </c>
      <c r="B51" s="48" t="s">
        <v>108</v>
      </c>
      <c r="C51" s="48" t="s">
        <v>109</v>
      </c>
      <c r="D51" s="49" t="s">
        <v>51</v>
      </c>
      <c r="E51" s="48" t="s">
        <v>16</v>
      </c>
      <c r="F51" s="50">
        <v>0.023068287037037036</v>
      </c>
      <c r="G51" s="20" t="str">
        <f t="shared" si="0"/>
        <v>4.09/km</v>
      </c>
      <c r="H51" s="21">
        <f t="shared" si="2"/>
        <v>0.005128472222222222</v>
      </c>
      <c r="I51" s="21">
        <f>F51-INDEX($F$4:$F$862,MATCH(D51,$D$4:$D$862,0))</f>
        <v>0.0023761574074074067</v>
      </c>
    </row>
    <row r="52" spans="1:9" s="1" customFormat="1" ht="15" customHeight="1">
      <c r="A52" s="19">
        <v>49</v>
      </c>
      <c r="B52" s="48" t="s">
        <v>110</v>
      </c>
      <c r="C52" s="48" t="s">
        <v>26</v>
      </c>
      <c r="D52" s="49" t="s">
        <v>60</v>
      </c>
      <c r="E52" s="48" t="s">
        <v>12</v>
      </c>
      <c r="F52" s="50">
        <v>0.023208333333333334</v>
      </c>
      <c r="G52" s="20" t="str">
        <f t="shared" si="0"/>
        <v>4.11/km</v>
      </c>
      <c r="H52" s="21">
        <f t="shared" si="2"/>
        <v>0.00526851851851852</v>
      </c>
      <c r="I52" s="21">
        <f>F52-INDEX($F$4:$F$862,MATCH(D52,$D$4:$D$862,0))</f>
        <v>0.0021944444444444433</v>
      </c>
    </row>
    <row r="53" spans="1:9" s="3" customFormat="1" ht="15" customHeight="1">
      <c r="A53" s="19">
        <v>50</v>
      </c>
      <c r="B53" s="48" t="s">
        <v>111</v>
      </c>
      <c r="C53" s="48" t="s">
        <v>56</v>
      </c>
      <c r="D53" s="49" t="s">
        <v>15</v>
      </c>
      <c r="E53" s="48" t="s">
        <v>19</v>
      </c>
      <c r="F53" s="50">
        <v>0.023297453703703702</v>
      </c>
      <c r="G53" s="20" t="str">
        <f t="shared" si="0"/>
        <v>4.12/km</v>
      </c>
      <c r="H53" s="21">
        <f t="shared" si="2"/>
        <v>0.0053576388888888875</v>
      </c>
      <c r="I53" s="21">
        <f>F53-INDEX($F$4:$F$862,MATCH(D53,$D$4:$D$862,0))</f>
        <v>0.0053576388888888875</v>
      </c>
    </row>
    <row r="54" spans="1:9" s="1" customFormat="1" ht="15" customHeight="1">
      <c r="A54" s="19">
        <v>51</v>
      </c>
      <c r="B54" s="48" t="s">
        <v>112</v>
      </c>
      <c r="C54" s="48" t="s">
        <v>41</v>
      </c>
      <c r="D54" s="49" t="s">
        <v>51</v>
      </c>
      <c r="E54" s="48" t="s">
        <v>34</v>
      </c>
      <c r="F54" s="50">
        <v>0.02330324074074074</v>
      </c>
      <c r="G54" s="20" t="str">
        <f t="shared" si="0"/>
        <v>4.12/km</v>
      </c>
      <c r="H54" s="21">
        <f t="shared" si="2"/>
        <v>0.005363425925925924</v>
      </c>
      <c r="I54" s="21">
        <f>F54-INDEX($F$4:$F$862,MATCH(D54,$D$4:$D$862,0))</f>
        <v>0.002611111111111109</v>
      </c>
    </row>
    <row r="55" spans="1:9" s="1" customFormat="1" ht="15" customHeight="1">
      <c r="A55" s="19">
        <v>52</v>
      </c>
      <c r="B55" s="48" t="s">
        <v>113</v>
      </c>
      <c r="C55" s="48" t="s">
        <v>114</v>
      </c>
      <c r="D55" s="49" t="s">
        <v>31</v>
      </c>
      <c r="E55" s="48" t="s">
        <v>12</v>
      </c>
      <c r="F55" s="50">
        <v>0.02370486111111111</v>
      </c>
      <c r="G55" s="20" t="str">
        <f t="shared" si="0"/>
        <v>4.16/km</v>
      </c>
      <c r="H55" s="21">
        <f t="shared" si="2"/>
        <v>0.005765046296296296</v>
      </c>
      <c r="I55" s="21">
        <f>F55-INDEX($F$4:$F$862,MATCH(D55,$D$4:$D$862,0))</f>
        <v>0.004342592592592592</v>
      </c>
    </row>
    <row r="56" spans="1:9" s="1" customFormat="1" ht="15" customHeight="1">
      <c r="A56" s="19">
        <v>53</v>
      </c>
      <c r="B56" s="48" t="s">
        <v>115</v>
      </c>
      <c r="C56" s="48" t="s">
        <v>116</v>
      </c>
      <c r="D56" s="49" t="s">
        <v>82</v>
      </c>
      <c r="E56" s="48" t="s">
        <v>46</v>
      </c>
      <c r="F56" s="50">
        <v>0.023810185185185188</v>
      </c>
      <c r="G56" s="20" t="str">
        <f t="shared" si="0"/>
        <v>4.17/km</v>
      </c>
      <c r="H56" s="21">
        <f t="shared" si="2"/>
        <v>0.005870370370370373</v>
      </c>
      <c r="I56" s="21">
        <f>F56-INDEX($F$4:$F$862,MATCH(D56,$D$4:$D$862,0))</f>
        <v>0.0017731481481481522</v>
      </c>
    </row>
    <row r="57" spans="1:9" s="1" customFormat="1" ht="15" customHeight="1">
      <c r="A57" s="19">
        <v>54</v>
      </c>
      <c r="B57" s="48" t="s">
        <v>117</v>
      </c>
      <c r="C57" s="48" t="s">
        <v>118</v>
      </c>
      <c r="D57" s="49" t="s">
        <v>22</v>
      </c>
      <c r="E57" s="48" t="s">
        <v>44</v>
      </c>
      <c r="F57" s="50">
        <v>0.023902777777777776</v>
      </c>
      <c r="G57" s="20" t="str">
        <f t="shared" si="0"/>
        <v>4.18/km</v>
      </c>
      <c r="H57" s="21">
        <f aca="true" t="shared" si="3" ref="H57:H79">F57-$F$4</f>
        <v>0.005962962962962962</v>
      </c>
      <c r="I57" s="21">
        <f>F57-INDEX($F$4:$F$862,MATCH(D57,$D$4:$D$862,0))</f>
        <v>0.004925925925925924</v>
      </c>
    </row>
    <row r="58" spans="1:9" s="1" customFormat="1" ht="15" customHeight="1">
      <c r="A58" s="19">
        <v>55</v>
      </c>
      <c r="B58" s="48" t="s">
        <v>119</v>
      </c>
      <c r="C58" s="48" t="s">
        <v>81</v>
      </c>
      <c r="D58" s="49" t="s">
        <v>51</v>
      </c>
      <c r="E58" s="48" t="s">
        <v>37</v>
      </c>
      <c r="F58" s="50">
        <v>0.024015046296296295</v>
      </c>
      <c r="G58" s="20" t="str">
        <f t="shared" si="0"/>
        <v>4.19/km</v>
      </c>
      <c r="H58" s="21">
        <f t="shared" si="3"/>
        <v>0.00607523148148148</v>
      </c>
      <c r="I58" s="21">
        <f>F58-INDEX($F$4:$F$862,MATCH(D58,$D$4:$D$862,0))</f>
        <v>0.003322916666666665</v>
      </c>
    </row>
    <row r="59" spans="1:9" ht="15" customHeight="1">
      <c r="A59" s="19">
        <v>56</v>
      </c>
      <c r="B59" s="48" t="s">
        <v>120</v>
      </c>
      <c r="C59" s="48" t="s">
        <v>18</v>
      </c>
      <c r="D59" s="49" t="s">
        <v>60</v>
      </c>
      <c r="E59" s="48" t="s">
        <v>70</v>
      </c>
      <c r="F59" s="50">
        <v>0.02411574074074074</v>
      </c>
      <c r="G59" s="20" t="str">
        <f t="shared" si="0"/>
        <v>4.21/km</v>
      </c>
      <c r="H59" s="21">
        <f t="shared" si="3"/>
        <v>0.006175925925925925</v>
      </c>
      <c r="I59" s="21">
        <f>F59-INDEX($F$4:$F$862,MATCH(D59,$D$4:$D$862,0))</f>
        <v>0.0031018518518518487</v>
      </c>
    </row>
    <row r="60" spans="1:9" ht="15" customHeight="1">
      <c r="A60" s="19">
        <v>57</v>
      </c>
      <c r="B60" s="48" t="s">
        <v>121</v>
      </c>
      <c r="C60" s="48" t="s">
        <v>96</v>
      </c>
      <c r="D60" s="49" t="s">
        <v>60</v>
      </c>
      <c r="E60" s="48" t="s">
        <v>34</v>
      </c>
      <c r="F60" s="50">
        <v>0.024188657407407405</v>
      </c>
      <c r="G60" s="20" t="str">
        <f t="shared" si="0"/>
        <v>4.21/km</v>
      </c>
      <c r="H60" s="21">
        <f t="shared" si="3"/>
        <v>0.0062488425925925906</v>
      </c>
      <c r="I60" s="21">
        <f>F60-INDEX($F$4:$F$862,MATCH(D60,$D$4:$D$862,0))</f>
        <v>0.0031747685185185143</v>
      </c>
    </row>
    <row r="61" spans="1:9" ht="15" customHeight="1">
      <c r="A61" s="19">
        <v>58</v>
      </c>
      <c r="B61" s="48" t="s">
        <v>122</v>
      </c>
      <c r="C61" s="48" t="s">
        <v>123</v>
      </c>
      <c r="D61" s="49" t="s">
        <v>124</v>
      </c>
      <c r="E61" s="48" t="s">
        <v>46</v>
      </c>
      <c r="F61" s="50">
        <v>0.024197916666666666</v>
      </c>
      <c r="G61" s="20" t="str">
        <f t="shared" si="0"/>
        <v>4.21/km</v>
      </c>
      <c r="H61" s="21">
        <f t="shared" si="3"/>
        <v>0.0062581018518518515</v>
      </c>
      <c r="I61" s="21">
        <f>F61-INDEX($F$4:$F$862,MATCH(D61,$D$4:$D$862,0))</f>
        <v>0</v>
      </c>
    </row>
    <row r="62" spans="1:9" ht="15" customHeight="1">
      <c r="A62" s="19">
        <v>59</v>
      </c>
      <c r="B62" s="48" t="s">
        <v>125</v>
      </c>
      <c r="C62" s="48" t="s">
        <v>126</v>
      </c>
      <c r="D62" s="49" t="s">
        <v>127</v>
      </c>
      <c r="E62" s="48" t="s">
        <v>37</v>
      </c>
      <c r="F62" s="50">
        <v>0.024238425925925927</v>
      </c>
      <c r="G62" s="20" t="str">
        <f t="shared" si="0"/>
        <v>4.22/km</v>
      </c>
      <c r="H62" s="21">
        <f t="shared" si="3"/>
        <v>0.0062986111111111125</v>
      </c>
      <c r="I62" s="21">
        <f>F62-INDEX($F$4:$F$862,MATCH(D62,$D$4:$D$862,0))</f>
        <v>0</v>
      </c>
    </row>
    <row r="63" spans="1:9" ht="15" customHeight="1">
      <c r="A63" s="19">
        <v>60</v>
      </c>
      <c r="B63" s="48" t="s">
        <v>128</v>
      </c>
      <c r="C63" s="48" t="s">
        <v>129</v>
      </c>
      <c r="D63" s="49" t="s">
        <v>15</v>
      </c>
      <c r="E63" s="48" t="s">
        <v>46</v>
      </c>
      <c r="F63" s="50">
        <v>0.02433564814814815</v>
      </c>
      <c r="G63" s="20" t="str">
        <f t="shared" si="0"/>
        <v>4.23/km</v>
      </c>
      <c r="H63" s="21">
        <f t="shared" si="3"/>
        <v>0.006395833333333337</v>
      </c>
      <c r="I63" s="21">
        <f>F63-INDEX($F$4:$F$862,MATCH(D63,$D$4:$D$862,0))</f>
        <v>0.006395833333333337</v>
      </c>
    </row>
    <row r="64" spans="1:9" ht="15" customHeight="1">
      <c r="A64" s="19">
        <v>61</v>
      </c>
      <c r="B64" s="48" t="s">
        <v>130</v>
      </c>
      <c r="C64" s="48" t="s">
        <v>131</v>
      </c>
      <c r="D64" s="49" t="s">
        <v>31</v>
      </c>
      <c r="E64" s="48" t="s">
        <v>46</v>
      </c>
      <c r="F64" s="50">
        <v>0.024471064814814817</v>
      </c>
      <c r="G64" s="20" t="str">
        <f t="shared" si="0"/>
        <v>4.24/km</v>
      </c>
      <c r="H64" s="21">
        <f t="shared" si="3"/>
        <v>0.006531250000000002</v>
      </c>
      <c r="I64" s="21">
        <f>F64-INDEX($F$4:$F$862,MATCH(D64,$D$4:$D$862,0))</f>
        <v>0.005108796296296299</v>
      </c>
    </row>
    <row r="65" spans="1:9" ht="15" customHeight="1">
      <c r="A65" s="19">
        <v>62</v>
      </c>
      <c r="B65" s="48" t="s">
        <v>132</v>
      </c>
      <c r="C65" s="48" t="s">
        <v>133</v>
      </c>
      <c r="D65" s="49" t="s">
        <v>60</v>
      </c>
      <c r="E65" s="48" t="s">
        <v>19</v>
      </c>
      <c r="F65" s="50">
        <v>0.024604166666666667</v>
      </c>
      <c r="G65" s="20" t="str">
        <f t="shared" si="0"/>
        <v>4.26/km</v>
      </c>
      <c r="H65" s="21">
        <f t="shared" si="3"/>
        <v>0.006664351851851852</v>
      </c>
      <c r="I65" s="21">
        <f>F65-INDEX($F$4:$F$862,MATCH(D65,$D$4:$D$862,0))</f>
        <v>0.0035902777777777756</v>
      </c>
    </row>
    <row r="66" spans="1:9" ht="15" customHeight="1">
      <c r="A66" s="19">
        <v>63</v>
      </c>
      <c r="B66" s="48" t="s">
        <v>47</v>
      </c>
      <c r="C66" s="48" t="s">
        <v>134</v>
      </c>
      <c r="D66" s="49" t="s">
        <v>27</v>
      </c>
      <c r="E66" s="48" t="s">
        <v>37</v>
      </c>
      <c r="F66" s="50">
        <v>0.0246875</v>
      </c>
      <c r="G66" s="20" t="str">
        <f t="shared" si="0"/>
        <v>4.27/km</v>
      </c>
      <c r="H66" s="21">
        <f t="shared" si="3"/>
        <v>0.006747685185185186</v>
      </c>
      <c r="I66" s="21">
        <f>F66-INDEX($F$4:$F$862,MATCH(D66,$D$4:$D$862,0))</f>
        <v>0.005495370370370369</v>
      </c>
    </row>
    <row r="67" spans="1:9" ht="15" customHeight="1">
      <c r="A67" s="19">
        <v>64</v>
      </c>
      <c r="B67" s="48" t="s">
        <v>135</v>
      </c>
      <c r="C67" s="48" t="s">
        <v>136</v>
      </c>
      <c r="D67" s="49" t="s">
        <v>124</v>
      </c>
      <c r="E67" s="48" t="s">
        <v>54</v>
      </c>
      <c r="F67" s="50">
        <v>0.024741898148148145</v>
      </c>
      <c r="G67" s="20" t="str">
        <f t="shared" si="0"/>
        <v>4.27/km</v>
      </c>
      <c r="H67" s="21">
        <f t="shared" si="3"/>
        <v>0.00680208333333333</v>
      </c>
      <c r="I67" s="21">
        <f>F67-INDEX($F$4:$F$862,MATCH(D67,$D$4:$D$862,0))</f>
        <v>0.0005439814814814786</v>
      </c>
    </row>
    <row r="68" spans="1:9" ht="15" customHeight="1">
      <c r="A68" s="19">
        <v>65</v>
      </c>
      <c r="B68" s="48" t="s">
        <v>137</v>
      </c>
      <c r="C68" s="48" t="s">
        <v>133</v>
      </c>
      <c r="D68" s="49" t="s">
        <v>27</v>
      </c>
      <c r="E68" s="48" t="s">
        <v>16</v>
      </c>
      <c r="F68" s="50">
        <v>0.024812499999999998</v>
      </c>
      <c r="G68" s="20" t="str">
        <f aca="true" t="shared" si="4" ref="G68:G92">TEXT(INT((HOUR(F68)*3600+MINUTE(F68)*60+SECOND(F68))/$I$2/60),"0")&amp;"."&amp;TEXT(MOD((HOUR(F68)*3600+MINUTE(F68)*60+SECOND(F68))/$I$2,60),"00")&amp;"/km"</f>
        <v>4.28/km</v>
      </c>
      <c r="H68" s="21">
        <f t="shared" si="3"/>
        <v>0.006872685185185183</v>
      </c>
      <c r="I68" s="21">
        <f>F68-INDEX($F$4:$F$862,MATCH(D68,$D$4:$D$862,0))</f>
        <v>0.005620370370370366</v>
      </c>
    </row>
    <row r="69" spans="1:9" ht="15" customHeight="1">
      <c r="A69" s="19">
        <v>66</v>
      </c>
      <c r="B69" s="48" t="s">
        <v>138</v>
      </c>
      <c r="C69" s="48" t="s">
        <v>139</v>
      </c>
      <c r="D69" s="49" t="s">
        <v>140</v>
      </c>
      <c r="E69" s="48" t="s">
        <v>70</v>
      </c>
      <c r="F69" s="50">
        <v>0.024912037037037038</v>
      </c>
      <c r="G69" s="20" t="str">
        <f t="shared" si="4"/>
        <v>4.29/km</v>
      </c>
      <c r="H69" s="21">
        <f t="shared" si="3"/>
        <v>0.006972222222222223</v>
      </c>
      <c r="I69" s="21">
        <f>F69-INDEX($F$4:$F$862,MATCH(D69,$D$4:$D$862,0))</f>
        <v>0</v>
      </c>
    </row>
    <row r="70" spans="1:9" ht="15" customHeight="1">
      <c r="A70" s="19">
        <v>67</v>
      </c>
      <c r="B70" s="48" t="s">
        <v>141</v>
      </c>
      <c r="C70" s="48" t="s">
        <v>142</v>
      </c>
      <c r="D70" s="49" t="s">
        <v>127</v>
      </c>
      <c r="E70" s="48" t="s">
        <v>46</v>
      </c>
      <c r="F70" s="50">
        <v>0.024917824074074075</v>
      </c>
      <c r="G70" s="20" t="str">
        <f t="shared" si="4"/>
        <v>4.29/km</v>
      </c>
      <c r="H70" s="21">
        <f t="shared" si="3"/>
        <v>0.00697800925925926</v>
      </c>
      <c r="I70" s="21">
        <f>F70-INDEX($F$4:$F$862,MATCH(D70,$D$4:$D$862,0))</f>
        <v>0.0006793981481481477</v>
      </c>
    </row>
    <row r="71" spans="1:9" ht="15" customHeight="1">
      <c r="A71" s="19">
        <v>68</v>
      </c>
      <c r="B71" s="48" t="s">
        <v>143</v>
      </c>
      <c r="C71" s="48" t="s">
        <v>144</v>
      </c>
      <c r="D71" s="49" t="s">
        <v>60</v>
      </c>
      <c r="E71" s="48" t="s">
        <v>145</v>
      </c>
      <c r="F71" s="50">
        <v>0.024943287037037038</v>
      </c>
      <c r="G71" s="20" t="str">
        <f t="shared" si="4"/>
        <v>4.29/km</v>
      </c>
      <c r="H71" s="21">
        <f t="shared" si="3"/>
        <v>0.007003472222222223</v>
      </c>
      <c r="I71" s="21">
        <f>F71-INDEX($F$4:$F$862,MATCH(D71,$D$4:$D$862,0))</f>
        <v>0.003929398148148147</v>
      </c>
    </row>
    <row r="72" spans="1:9" ht="15" customHeight="1">
      <c r="A72" s="19">
        <v>69</v>
      </c>
      <c r="B72" s="48" t="s">
        <v>146</v>
      </c>
      <c r="C72" s="48" t="s">
        <v>147</v>
      </c>
      <c r="D72" s="49" t="s">
        <v>148</v>
      </c>
      <c r="E72" s="48" t="s">
        <v>44</v>
      </c>
      <c r="F72" s="50">
        <v>0.025093749999999998</v>
      </c>
      <c r="G72" s="20" t="str">
        <f t="shared" si="4"/>
        <v>4.31/km</v>
      </c>
      <c r="H72" s="21">
        <f t="shared" si="3"/>
        <v>0.007153935185185183</v>
      </c>
      <c r="I72" s="21">
        <f>F72-INDEX($F$4:$F$862,MATCH(D72,$D$4:$D$862,0))</f>
        <v>0</v>
      </c>
    </row>
    <row r="73" spans="1:9" ht="15" customHeight="1">
      <c r="A73" s="19">
        <v>70</v>
      </c>
      <c r="B73" s="48" t="s">
        <v>149</v>
      </c>
      <c r="C73" s="48" t="s">
        <v>150</v>
      </c>
      <c r="D73" s="49" t="s">
        <v>127</v>
      </c>
      <c r="E73" s="48" t="s">
        <v>37</v>
      </c>
      <c r="F73" s="50">
        <v>0.02530324074074074</v>
      </c>
      <c r="G73" s="20" t="str">
        <f t="shared" si="4"/>
        <v>4.33/km</v>
      </c>
      <c r="H73" s="21">
        <f t="shared" si="3"/>
        <v>0.007363425925925926</v>
      </c>
      <c r="I73" s="21">
        <f>F73-INDEX($F$4:$F$862,MATCH(D73,$D$4:$D$862,0))</f>
        <v>0.0010648148148148136</v>
      </c>
    </row>
    <row r="74" spans="1:9" ht="15" customHeight="1">
      <c r="A74" s="19">
        <v>71</v>
      </c>
      <c r="B74" s="48" t="s">
        <v>151</v>
      </c>
      <c r="C74" s="48" t="s">
        <v>152</v>
      </c>
      <c r="D74" s="49" t="s">
        <v>127</v>
      </c>
      <c r="E74" s="48" t="s">
        <v>46</v>
      </c>
      <c r="F74" s="50">
        <v>0.02542592592592592</v>
      </c>
      <c r="G74" s="20" t="str">
        <f t="shared" si="4"/>
        <v>4.35/km</v>
      </c>
      <c r="H74" s="21">
        <f t="shared" si="3"/>
        <v>0.007486111111111107</v>
      </c>
      <c r="I74" s="21">
        <f>F74-INDEX($F$4:$F$862,MATCH(D74,$D$4:$D$862,0))</f>
        <v>0.0011874999999999941</v>
      </c>
    </row>
    <row r="75" spans="1:9" ht="15" customHeight="1">
      <c r="A75" s="19">
        <v>72</v>
      </c>
      <c r="B75" s="48" t="s">
        <v>153</v>
      </c>
      <c r="C75" s="48" t="s">
        <v>154</v>
      </c>
      <c r="D75" s="49" t="s">
        <v>127</v>
      </c>
      <c r="E75" s="48" t="s">
        <v>34</v>
      </c>
      <c r="F75" s="50">
        <v>0.025809027777777774</v>
      </c>
      <c r="G75" s="20" t="str">
        <f t="shared" si="4"/>
        <v>4.39/km</v>
      </c>
      <c r="H75" s="21">
        <f t="shared" si="3"/>
        <v>0.00786921296296296</v>
      </c>
      <c r="I75" s="21">
        <f>F75-INDEX($F$4:$F$862,MATCH(D75,$D$4:$D$862,0))</f>
        <v>0.0015706018518518473</v>
      </c>
    </row>
    <row r="76" spans="1:9" ht="15" customHeight="1">
      <c r="A76" s="19">
        <v>73</v>
      </c>
      <c r="B76" s="48" t="s">
        <v>155</v>
      </c>
      <c r="C76" s="48" t="s">
        <v>156</v>
      </c>
      <c r="D76" s="49" t="s">
        <v>27</v>
      </c>
      <c r="E76" s="48" t="s">
        <v>37</v>
      </c>
      <c r="F76" s="50">
        <v>0.025943287037037036</v>
      </c>
      <c r="G76" s="20" t="str">
        <f t="shared" si="4"/>
        <v>4.40/km</v>
      </c>
      <c r="H76" s="21">
        <f t="shared" si="3"/>
        <v>0.00800347222222222</v>
      </c>
      <c r="I76" s="21">
        <f>F76-INDEX($F$4:$F$862,MATCH(D76,$D$4:$D$862,0))</f>
        <v>0.006751157407407404</v>
      </c>
    </row>
    <row r="77" spans="1:9" ht="15" customHeight="1">
      <c r="A77" s="19">
        <v>74</v>
      </c>
      <c r="B77" s="48" t="s">
        <v>115</v>
      </c>
      <c r="C77" s="48" t="s">
        <v>157</v>
      </c>
      <c r="D77" s="49" t="s">
        <v>60</v>
      </c>
      <c r="E77" s="48" t="s">
        <v>46</v>
      </c>
      <c r="F77" s="50">
        <v>0.02608912037037037</v>
      </c>
      <c r="G77" s="20" t="str">
        <f t="shared" si="4"/>
        <v>4.42/km</v>
      </c>
      <c r="H77" s="21">
        <f t="shared" si="3"/>
        <v>0.008149305555555555</v>
      </c>
      <c r="I77" s="21">
        <f>F77-INDEX($F$4:$F$862,MATCH(D77,$D$4:$D$862,0))</f>
        <v>0.005075231481481479</v>
      </c>
    </row>
    <row r="78" spans="1:9" ht="15" customHeight="1">
      <c r="A78" s="19">
        <v>75</v>
      </c>
      <c r="B78" s="48" t="s">
        <v>158</v>
      </c>
      <c r="C78" s="48" t="s">
        <v>159</v>
      </c>
      <c r="D78" s="49" t="s">
        <v>85</v>
      </c>
      <c r="E78" s="48" t="s">
        <v>160</v>
      </c>
      <c r="F78" s="50">
        <v>0.026189814814814815</v>
      </c>
      <c r="G78" s="20" t="str">
        <f t="shared" si="4"/>
        <v>4.43/km</v>
      </c>
      <c r="H78" s="21">
        <f aca="true" t="shared" si="5" ref="H78:H92">F78-$F$4</f>
        <v>0.00825</v>
      </c>
      <c r="I78" s="21">
        <f>F78-INDEX($F$4:$F$862,MATCH(D78,$D$4:$D$862,0))</f>
        <v>0.004030092592592592</v>
      </c>
    </row>
    <row r="79" spans="1:9" ht="15" customHeight="1">
      <c r="A79" s="19">
        <v>76</v>
      </c>
      <c r="B79" s="48" t="s">
        <v>161</v>
      </c>
      <c r="C79" s="48" t="s">
        <v>162</v>
      </c>
      <c r="D79" s="49" t="s">
        <v>127</v>
      </c>
      <c r="E79" s="48" t="s">
        <v>61</v>
      </c>
      <c r="F79" s="50">
        <v>0.026337962962962966</v>
      </c>
      <c r="G79" s="20" t="str">
        <f t="shared" si="4"/>
        <v>4.45/km</v>
      </c>
      <c r="H79" s="21">
        <f t="shared" si="5"/>
        <v>0.008398148148148151</v>
      </c>
      <c r="I79" s="21">
        <f>F79-INDEX($F$4:$F$862,MATCH(D79,$D$4:$D$862,0))</f>
        <v>0.0020995370370370386</v>
      </c>
    </row>
    <row r="80" spans="1:9" ht="15" customHeight="1">
      <c r="A80" s="19">
        <v>77</v>
      </c>
      <c r="B80" s="48" t="s">
        <v>143</v>
      </c>
      <c r="C80" s="48" t="s">
        <v>163</v>
      </c>
      <c r="D80" s="49" t="s">
        <v>85</v>
      </c>
      <c r="E80" s="48" t="s">
        <v>70</v>
      </c>
      <c r="F80" s="50">
        <v>0.026372685185185183</v>
      </c>
      <c r="G80" s="20" t="str">
        <f t="shared" si="4"/>
        <v>4.45/km</v>
      </c>
      <c r="H80" s="21">
        <f t="shared" si="5"/>
        <v>0.008432870370370368</v>
      </c>
      <c r="I80" s="21">
        <f>F80-INDEX($F$4:$F$862,MATCH(D80,$D$4:$D$862,0))</f>
        <v>0.00421296296296296</v>
      </c>
    </row>
    <row r="81" spans="1:9" ht="15" customHeight="1">
      <c r="A81" s="19">
        <v>78</v>
      </c>
      <c r="B81" s="48" t="s">
        <v>164</v>
      </c>
      <c r="C81" s="48" t="s">
        <v>26</v>
      </c>
      <c r="D81" s="49" t="s">
        <v>31</v>
      </c>
      <c r="E81" s="48" t="s">
        <v>54</v>
      </c>
      <c r="F81" s="50">
        <v>0.026461805555555554</v>
      </c>
      <c r="G81" s="20" t="str">
        <f t="shared" si="4"/>
        <v>4.46/km</v>
      </c>
      <c r="H81" s="21">
        <f t="shared" si="5"/>
        <v>0.00852199074074074</v>
      </c>
      <c r="I81" s="21">
        <f>F81-INDEX($F$4:$F$862,MATCH(D81,$D$4:$D$862,0))</f>
        <v>0.007099537037037036</v>
      </c>
    </row>
    <row r="82" spans="1:9" ht="15" customHeight="1">
      <c r="A82" s="19">
        <v>79</v>
      </c>
      <c r="B82" s="48" t="s">
        <v>165</v>
      </c>
      <c r="C82" s="48" t="s">
        <v>166</v>
      </c>
      <c r="D82" s="49" t="s">
        <v>51</v>
      </c>
      <c r="E82" s="48" t="s">
        <v>46</v>
      </c>
      <c r="F82" s="50">
        <v>0.02647222222222222</v>
      </c>
      <c r="G82" s="20" t="str">
        <f t="shared" si="4"/>
        <v>4.46/km</v>
      </c>
      <c r="H82" s="21">
        <f t="shared" si="5"/>
        <v>0.008532407407407405</v>
      </c>
      <c r="I82" s="21">
        <f>F82-INDEX($F$4:$F$862,MATCH(D82,$D$4:$D$862,0))</f>
        <v>0.00578009259259259</v>
      </c>
    </row>
    <row r="83" spans="1:9" ht="15" customHeight="1">
      <c r="A83" s="19">
        <v>80</v>
      </c>
      <c r="B83" s="48" t="s">
        <v>11</v>
      </c>
      <c r="C83" s="48" t="s">
        <v>167</v>
      </c>
      <c r="D83" s="49" t="s">
        <v>140</v>
      </c>
      <c r="E83" s="48" t="s">
        <v>16</v>
      </c>
      <c r="F83" s="50">
        <v>0.026487268518518518</v>
      </c>
      <c r="G83" s="20" t="str">
        <f t="shared" si="4"/>
        <v>4.46/km</v>
      </c>
      <c r="H83" s="21">
        <f t="shared" si="5"/>
        <v>0.008547453703703703</v>
      </c>
      <c r="I83" s="21">
        <f>F83-INDEX($F$4:$F$862,MATCH(D83,$D$4:$D$862,0))</f>
        <v>0.0015752314814814795</v>
      </c>
    </row>
    <row r="84" spans="1:9" ht="15" customHeight="1">
      <c r="A84" s="19">
        <v>81</v>
      </c>
      <c r="B84" s="48" t="s">
        <v>168</v>
      </c>
      <c r="C84" s="48" t="s">
        <v>169</v>
      </c>
      <c r="D84" s="49" t="s">
        <v>51</v>
      </c>
      <c r="E84" s="48" t="s">
        <v>37</v>
      </c>
      <c r="F84" s="50">
        <v>0.027224537037037037</v>
      </c>
      <c r="G84" s="20" t="str">
        <f t="shared" si="4"/>
        <v>4.54/km</v>
      </c>
      <c r="H84" s="21">
        <f t="shared" si="5"/>
        <v>0.009284722222222222</v>
      </c>
      <c r="I84" s="21">
        <f>F84-INDEX($F$4:$F$862,MATCH(D84,$D$4:$D$862,0))</f>
        <v>0.006532407407407407</v>
      </c>
    </row>
    <row r="85" spans="1:9" ht="15" customHeight="1">
      <c r="A85" s="19">
        <v>82</v>
      </c>
      <c r="B85" s="48" t="s">
        <v>170</v>
      </c>
      <c r="C85" s="48" t="s">
        <v>171</v>
      </c>
      <c r="D85" s="49" t="s">
        <v>82</v>
      </c>
      <c r="E85" s="48" t="s">
        <v>37</v>
      </c>
      <c r="F85" s="50">
        <v>0.02726273148148148</v>
      </c>
      <c r="G85" s="20" t="str">
        <f t="shared" si="4"/>
        <v>4.54/km</v>
      </c>
      <c r="H85" s="21">
        <f t="shared" si="5"/>
        <v>0.009322916666666667</v>
      </c>
      <c r="I85" s="21">
        <f>F85-INDEX($F$4:$F$862,MATCH(D85,$D$4:$D$862,0))</f>
        <v>0.005225694444444446</v>
      </c>
    </row>
    <row r="86" spans="1:9" ht="15" customHeight="1">
      <c r="A86" s="19">
        <v>83</v>
      </c>
      <c r="B86" s="48" t="s">
        <v>172</v>
      </c>
      <c r="C86" s="48" t="s">
        <v>173</v>
      </c>
      <c r="D86" s="49" t="s">
        <v>85</v>
      </c>
      <c r="E86" s="48" t="s">
        <v>37</v>
      </c>
      <c r="F86" s="50">
        <v>0.02742361111111111</v>
      </c>
      <c r="G86" s="20" t="str">
        <f t="shared" si="4"/>
        <v>4.56/km</v>
      </c>
      <c r="H86" s="21">
        <f t="shared" si="5"/>
        <v>0.009483796296296296</v>
      </c>
      <c r="I86" s="21">
        <f>F86-INDEX($F$4:$F$862,MATCH(D86,$D$4:$D$862,0))</f>
        <v>0.005263888888888887</v>
      </c>
    </row>
    <row r="87" spans="1:9" ht="15" customHeight="1">
      <c r="A87" s="19">
        <v>84</v>
      </c>
      <c r="B87" s="48" t="s">
        <v>174</v>
      </c>
      <c r="C87" s="48" t="s">
        <v>175</v>
      </c>
      <c r="D87" s="49" t="s">
        <v>85</v>
      </c>
      <c r="E87" s="48" t="s">
        <v>37</v>
      </c>
      <c r="F87" s="50">
        <v>0.027506944444444445</v>
      </c>
      <c r="G87" s="20" t="str">
        <f t="shared" si="4"/>
        <v>4.57/km</v>
      </c>
      <c r="H87" s="21">
        <f t="shared" si="5"/>
        <v>0.00956712962962963</v>
      </c>
      <c r="I87" s="21">
        <f>F87-INDEX($F$4:$F$862,MATCH(D87,$D$4:$D$862,0))</f>
        <v>0.005347222222222222</v>
      </c>
    </row>
    <row r="88" spans="1:9" ht="15" customHeight="1">
      <c r="A88" s="19">
        <v>85</v>
      </c>
      <c r="B88" s="48" t="s">
        <v>176</v>
      </c>
      <c r="C88" s="48" t="s">
        <v>177</v>
      </c>
      <c r="D88" s="49" t="s">
        <v>127</v>
      </c>
      <c r="E88" s="48" t="s">
        <v>19</v>
      </c>
      <c r="F88" s="50">
        <v>0.027885416666666666</v>
      </c>
      <c r="G88" s="20" t="str">
        <f t="shared" si="4"/>
        <v>5.01/km</v>
      </c>
      <c r="H88" s="21">
        <f t="shared" si="5"/>
        <v>0.009945601851851851</v>
      </c>
      <c r="I88" s="21">
        <f>F88-INDEX($F$4:$F$862,MATCH(D88,$D$4:$D$862,0))</f>
        <v>0.003646990740740739</v>
      </c>
    </row>
    <row r="89" spans="1:9" ht="15" customHeight="1">
      <c r="A89" s="19">
        <v>86</v>
      </c>
      <c r="B89" s="48" t="s">
        <v>178</v>
      </c>
      <c r="C89" s="48" t="s">
        <v>179</v>
      </c>
      <c r="D89" s="49" t="s">
        <v>22</v>
      </c>
      <c r="E89" s="48" t="s">
        <v>16</v>
      </c>
      <c r="F89" s="50">
        <v>0.02851736111111111</v>
      </c>
      <c r="G89" s="20" t="str">
        <f t="shared" si="4"/>
        <v>5.08/km</v>
      </c>
      <c r="H89" s="21">
        <f t="shared" si="5"/>
        <v>0.010577546296296297</v>
      </c>
      <c r="I89" s="21">
        <f>F89-INDEX($F$4:$F$862,MATCH(D89,$D$4:$D$862,0))</f>
        <v>0.009540509259259259</v>
      </c>
    </row>
    <row r="90" spans="1:9" ht="15" customHeight="1">
      <c r="A90" s="19">
        <v>87</v>
      </c>
      <c r="B90" s="48" t="s">
        <v>180</v>
      </c>
      <c r="C90" s="48" t="s">
        <v>181</v>
      </c>
      <c r="D90" s="49" t="s">
        <v>127</v>
      </c>
      <c r="E90" s="48" t="s">
        <v>19</v>
      </c>
      <c r="F90" s="50">
        <v>0.029810185185185186</v>
      </c>
      <c r="G90" s="20" t="str">
        <f t="shared" si="4"/>
        <v>5.22/km</v>
      </c>
      <c r="H90" s="21">
        <f t="shared" si="5"/>
        <v>0.011870370370370371</v>
      </c>
      <c r="I90" s="21">
        <f>F90-INDEX($F$4:$F$862,MATCH(D90,$D$4:$D$862,0))</f>
        <v>0.005571759259259259</v>
      </c>
    </row>
    <row r="91" spans="1:9" ht="15" customHeight="1">
      <c r="A91" s="19">
        <v>88</v>
      </c>
      <c r="B91" s="48" t="s">
        <v>182</v>
      </c>
      <c r="C91" s="48" t="s">
        <v>26</v>
      </c>
      <c r="D91" s="49" t="s">
        <v>148</v>
      </c>
      <c r="E91" s="48" t="s">
        <v>54</v>
      </c>
      <c r="F91" s="50">
        <v>0.03306944444444444</v>
      </c>
      <c r="G91" s="20" t="str">
        <f t="shared" si="4"/>
        <v>5.57/km</v>
      </c>
      <c r="H91" s="21">
        <f t="shared" si="5"/>
        <v>0.015129629629629628</v>
      </c>
      <c r="I91" s="21">
        <f>F91-INDEX($F$4:$F$862,MATCH(D91,$D$4:$D$862,0))</f>
        <v>0.007975694444444445</v>
      </c>
    </row>
    <row r="92" spans="1:9" ht="15" customHeight="1" thickBot="1">
      <c r="A92" s="22">
        <v>89</v>
      </c>
      <c r="B92" s="51" t="s">
        <v>183</v>
      </c>
      <c r="C92" s="51" t="s">
        <v>184</v>
      </c>
      <c r="D92" s="52" t="s">
        <v>124</v>
      </c>
      <c r="E92" s="51" t="s">
        <v>54</v>
      </c>
      <c r="F92" s="53">
        <v>0.036563657407407406</v>
      </c>
      <c r="G92" s="23" t="str">
        <f t="shared" si="4"/>
        <v>6.35/km</v>
      </c>
      <c r="H92" s="24">
        <f t="shared" si="5"/>
        <v>0.01862384259259259</v>
      </c>
      <c r="I92" s="24">
        <f>F92-INDEX($F$4:$F$862,MATCH(D92,$D$4:$D$862,0))</f>
        <v>0.01236574074074074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autoFilter ref="A3:I9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Maratonina di Cellere 5ª edizione</v>
      </c>
      <c r="B1" s="40"/>
      <c r="C1" s="41"/>
    </row>
    <row r="2" spans="1:3" ht="33" customHeight="1" thickBot="1">
      <c r="A2" s="42" t="str">
        <f>Individuale!A2&amp;" km. "&amp;Individuale!I2</f>
        <v>Cellere (VT) Italia - Domenica 10/05/2009 km. 8</v>
      </c>
      <c r="B2" s="43"/>
      <c r="C2" s="44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1">
        <v>1</v>
      </c>
      <c r="B4" s="32" t="s">
        <v>37</v>
      </c>
      <c r="C4" s="33">
        <v>21</v>
      </c>
    </row>
    <row r="5" spans="1:3" ht="15" customHeight="1">
      <c r="A5" s="25">
        <v>2</v>
      </c>
      <c r="B5" s="26" t="s">
        <v>46</v>
      </c>
      <c r="C5" s="29">
        <v>12</v>
      </c>
    </row>
    <row r="6" spans="1:3" ht="15" customHeight="1">
      <c r="A6" s="25">
        <v>3</v>
      </c>
      <c r="B6" s="26" t="s">
        <v>19</v>
      </c>
      <c r="C6" s="29">
        <v>10</v>
      </c>
    </row>
    <row r="7" spans="1:3" ht="15" customHeight="1">
      <c r="A7" s="25">
        <v>4</v>
      </c>
      <c r="B7" s="26" t="s">
        <v>16</v>
      </c>
      <c r="C7" s="29">
        <v>8</v>
      </c>
    </row>
    <row r="8" spans="1:3" ht="15" customHeight="1">
      <c r="A8" s="25">
        <v>5</v>
      </c>
      <c r="B8" s="26" t="s">
        <v>34</v>
      </c>
      <c r="C8" s="29">
        <v>7</v>
      </c>
    </row>
    <row r="9" spans="1:3" ht="15" customHeight="1">
      <c r="A9" s="25">
        <v>6</v>
      </c>
      <c r="B9" s="26" t="s">
        <v>44</v>
      </c>
      <c r="C9" s="29">
        <v>6</v>
      </c>
    </row>
    <row r="10" spans="1:3" ht="15" customHeight="1">
      <c r="A10" s="25">
        <v>7</v>
      </c>
      <c r="B10" s="26" t="s">
        <v>70</v>
      </c>
      <c r="C10" s="29">
        <v>6</v>
      </c>
    </row>
    <row r="11" spans="1:3" ht="15" customHeight="1">
      <c r="A11" s="25">
        <v>8</v>
      </c>
      <c r="B11" s="26" t="s">
        <v>54</v>
      </c>
      <c r="C11" s="29">
        <v>5</v>
      </c>
    </row>
    <row r="12" spans="1:3" ht="15" customHeight="1">
      <c r="A12" s="25">
        <v>9</v>
      </c>
      <c r="B12" s="26" t="s">
        <v>23</v>
      </c>
      <c r="C12" s="29">
        <v>3</v>
      </c>
    </row>
    <row r="13" spans="1:3" ht="15" customHeight="1">
      <c r="A13" s="25">
        <v>10</v>
      </c>
      <c r="B13" s="26" t="s">
        <v>61</v>
      </c>
      <c r="C13" s="29">
        <v>2</v>
      </c>
    </row>
    <row r="14" spans="1:3" ht="15" customHeight="1">
      <c r="A14" s="25">
        <v>11</v>
      </c>
      <c r="B14" s="26" t="s">
        <v>97</v>
      </c>
      <c r="C14" s="29">
        <v>1</v>
      </c>
    </row>
    <row r="15" spans="1:3" ht="15" customHeight="1">
      <c r="A15" s="25">
        <v>12</v>
      </c>
      <c r="B15" s="26" t="s">
        <v>94</v>
      </c>
      <c r="C15" s="29">
        <v>1</v>
      </c>
    </row>
    <row r="16" spans="1:3" ht="15" customHeight="1">
      <c r="A16" s="25">
        <v>13</v>
      </c>
      <c r="B16" s="26" t="s">
        <v>28</v>
      </c>
      <c r="C16" s="29">
        <v>1</v>
      </c>
    </row>
    <row r="17" spans="1:3" ht="15" customHeight="1">
      <c r="A17" s="25">
        <v>14</v>
      </c>
      <c r="B17" s="26" t="s">
        <v>74</v>
      </c>
      <c r="C17" s="29">
        <v>1</v>
      </c>
    </row>
    <row r="18" spans="1:3" ht="15" customHeight="1">
      <c r="A18" s="25">
        <v>15</v>
      </c>
      <c r="B18" s="26" t="s">
        <v>145</v>
      </c>
      <c r="C18" s="29">
        <v>1</v>
      </c>
    </row>
    <row r="19" spans="1:3" ht="15" customHeight="1">
      <c r="A19" s="25">
        <v>16</v>
      </c>
      <c r="B19" s="26" t="s">
        <v>160</v>
      </c>
      <c r="C19" s="29">
        <v>1</v>
      </c>
    </row>
    <row r="20" spans="1:3" ht="15" customHeight="1">
      <c r="A20" s="25">
        <v>17</v>
      </c>
      <c r="B20" s="26" t="s">
        <v>89</v>
      </c>
      <c r="C20" s="29">
        <v>1</v>
      </c>
    </row>
    <row r="21" spans="1:3" ht="15" customHeight="1" thickBot="1">
      <c r="A21" s="27">
        <v>18</v>
      </c>
      <c r="B21" s="28" t="s">
        <v>12</v>
      </c>
      <c r="C21" s="30">
        <v>2</v>
      </c>
    </row>
    <row r="22" ht="12.75">
      <c r="C22" s="4">
        <f>SUM(C4:C21)</f>
        <v>89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2009-11-16T14:02:34Z</dcterms:modified>
  <cp:category/>
  <cp:version/>
  <cp:contentType/>
  <cp:contentStatus/>
</cp:coreProperties>
</file>