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<sst xmlns="http://schemas.openxmlformats.org/spreadsheetml/2006/main" count="212" uniqueCount="120">
  <si>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</si>
  <si>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</si>
  <si>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</si>
  <si>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</si>
  <si>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</si>
  <si>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</si>
  <si>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</si>
  <si>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</si>
  <si>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</si>
  <si>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</si>
  <si>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</si>
  <si>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FRANCESCA</t>
  </si>
  <si>
    <t>MANUELA</t>
  </si>
  <si>
    <t>SIMONA</t>
  </si>
  <si>
    <t>DANIELA</t>
  </si>
  <si>
    <t>LAURA</t>
  </si>
  <si>
    <t>NICOLETTA</t>
  </si>
  <si>
    <t>A.S.D. PODISTICA SOLIDARIETA'</t>
  </si>
  <si>
    <t>PAOLA</t>
  </si>
  <si>
    <t>SF40</t>
  </si>
  <si>
    <t>SF45</t>
  </si>
  <si>
    <t>CINZIA</t>
  </si>
  <si>
    <t>SF35</t>
  </si>
  <si>
    <t>ALESSANDRA</t>
  </si>
  <si>
    <t>SF55</t>
  </si>
  <si>
    <t>ALESSIA</t>
  </si>
  <si>
    <t>SF50</t>
  </si>
  <si>
    <t>LUCIA</t>
  </si>
  <si>
    <t>ANNA</t>
  </si>
  <si>
    <t>ROBERTA</t>
  </si>
  <si>
    <t>SF60</t>
  </si>
  <si>
    <t>MONICA</t>
  </si>
  <si>
    <t>SF</t>
  </si>
  <si>
    <t>RUNCARD</t>
  </si>
  <si>
    <t>EVANGELISTI</t>
  </si>
  <si>
    <t>PICCINI</t>
  </si>
  <si>
    <t>ACSI ITALIA ATLETICA</t>
  </si>
  <si>
    <t>LIVERINI</t>
  </si>
  <si>
    <t>GIORDANA</t>
  </si>
  <si>
    <t>ATL. VILLA GUGLIELMI</t>
  </si>
  <si>
    <t>NORCIA</t>
  </si>
  <si>
    <t>CAROLA</t>
  </si>
  <si>
    <t>COLESANTI</t>
  </si>
  <si>
    <t>PODISTI ALTO SANNIO</t>
  </si>
  <si>
    <t>COLOMBO</t>
  </si>
  <si>
    <t>RUNNING EV.</t>
  </si>
  <si>
    <t>DAINESE</t>
  </si>
  <si>
    <t>SS LAZIO</t>
  </si>
  <si>
    <t>SACCO BOTTO</t>
  </si>
  <si>
    <t>RIF.PODISTICA</t>
  </si>
  <si>
    <t>CIBODDO</t>
  </si>
  <si>
    <t>GIOVANNA</t>
  </si>
  <si>
    <t>BANCARI ROMANI</t>
  </si>
  <si>
    <t>CIUFFA</t>
  </si>
  <si>
    <t>IPPOLIFE S.S.D. A R.L.</t>
  </si>
  <si>
    <t>ESPOSITO</t>
  </si>
  <si>
    <t>CESARINI</t>
  </si>
  <si>
    <t>RUNNERS FOR EMER.</t>
  </si>
  <si>
    <t>CRISTOFORI</t>
  </si>
  <si>
    <t>BIZZARRO</t>
  </si>
  <si>
    <t>ATL. PEGASO</t>
  </si>
  <si>
    <t>QUADRINO</t>
  </si>
  <si>
    <t>GSD LITAL</t>
  </si>
  <si>
    <t>BOBROWSKA</t>
  </si>
  <si>
    <t>EDITA HALINA</t>
  </si>
  <si>
    <t>CAT SPORT</t>
  </si>
  <si>
    <t>MARATEA</t>
  </si>
  <si>
    <t>ASD PIANO MA ARRIVIAMO</t>
  </si>
  <si>
    <t>DONTI</t>
  </si>
  <si>
    <t>LIBERTY ATHLETIC</t>
  </si>
  <si>
    <t>LUCCI</t>
  </si>
  <si>
    <t>MAFALDA</t>
  </si>
  <si>
    <t>BELLI</t>
  </si>
  <si>
    <t>SUSANNA</t>
  </si>
  <si>
    <t>MONDIN</t>
  </si>
  <si>
    <t>HEATHER</t>
  </si>
  <si>
    <t>VARGAS ARCE</t>
  </si>
  <si>
    <t>RAQUEL</t>
  </si>
  <si>
    <t>INGUSCIO</t>
  </si>
  <si>
    <t>ANDREE-ANNE</t>
  </si>
  <si>
    <t>CÔTÉ-ST-LAURENT</t>
  </si>
  <si>
    <t>FORMICA</t>
  </si>
  <si>
    <t>CLEMENTINA</t>
  </si>
  <si>
    <t>CIOPPONI</t>
  </si>
  <si>
    <t>SORBERA</t>
  </si>
  <si>
    <t>MARIA ENRICA</t>
  </si>
  <si>
    <t>ATL. ANZIO</t>
  </si>
  <si>
    <t>CENNI</t>
  </si>
  <si>
    <t>SF70</t>
  </si>
  <si>
    <t>LEVI</t>
  </si>
  <si>
    <t>MARIA TERESA</t>
  </si>
  <si>
    <t>BELLO</t>
  </si>
  <si>
    <t>ELEONORA</t>
  </si>
  <si>
    <t>CARTA</t>
  </si>
  <si>
    <t>GIUSEPPINA</t>
  </si>
  <si>
    <t>MULLO TANDALLA</t>
  </si>
  <si>
    <t>RUNNING CLUB MARATONA DI ROMA</t>
  </si>
  <si>
    <t>ARTEMI</t>
  </si>
  <si>
    <t>AIZPURU</t>
  </si>
  <si>
    <t>PANNACCI</t>
  </si>
  <si>
    <t>PIROLI</t>
  </si>
  <si>
    <t>ROSSETTI</t>
  </si>
  <si>
    <t>CRISTINA</t>
  </si>
  <si>
    <t>GIORGINI</t>
  </si>
  <si>
    <t>CLAUDIA</t>
  </si>
  <si>
    <t>BUCCELLATO</t>
  </si>
  <si>
    <t>ANNA MARIA</t>
  </si>
  <si>
    <t>ASD GARBATELLA</t>
  </si>
  <si>
    <t>MAGGIORE</t>
  </si>
  <si>
    <t>ROSSELLA</t>
  </si>
  <si>
    <t>ANNESI</t>
  </si>
  <si>
    <t>FLAVIA</t>
  </si>
  <si>
    <t>MADONNA</t>
  </si>
  <si>
    <t>INZIRILLO</t>
  </si>
  <si>
    <t>GIOIA</t>
  </si>
  <si>
    <t>CIOTTI</t>
  </si>
  <si>
    <t>Only Women's</t>
  </si>
  <si>
    <t>1ª edizione</t>
  </si>
  <si>
    <t>Roma (RM) Italia - Domenica 05/03/2017</t>
  </si>
  <si>
    <t>INDIVIDUALE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</si>
</sst>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179" fontId="31" fillId="0" borderId="21" xfId="0" applyNumberFormat="1" applyFont="1" applyFill="1" applyBorder="1" applyAlignment="1">
      <alignment horizontal="center" vertical="center"/>
    </xf>
    <xf numFmtId="179" fontId="31" fillId="0" borderId="22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179" fontId="52" fillId="56" borderId="33" xfId="0" applyNumberFormat="1" applyFont="1" applyFill="1" applyBorder="1" applyAlignment="1">
      <alignment horizontal="center" vertical="center"/>
    </xf>
    <xf numFmtId="21" fontId="52" fillId="56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20.140625" style="0" bestFit="1" customWidth="1"/>
    <col min="11" max="11" width="17.00390625" style="0" bestFit="1" customWidth="1"/>
  </cols>
  <sheetData>
    <row r="1" spans="1:9" ht="45" customHeight="1">
      <c r="A1" s="32" t="s">
        <v>116</v>
      </c>
      <c r="B1" s="33"/>
      <c r="C1" s="33"/>
      <c r="D1" s="33"/>
      <c r="E1" s="33"/>
      <c r="F1" s="33"/>
      <c r="G1" s="33"/>
      <c r="H1" s="33"/>
      <c r="I1" s="34"/>
    </row>
    <row r="2" spans="1:9" ht="24" customHeight="1">
      <c r="A2" s="35" t="s">
        <v>117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8" t="s">
        <v>118</v>
      </c>
      <c r="B3" s="39"/>
      <c r="C3" s="39"/>
      <c r="D3" s="39"/>
      <c r="E3" s="39"/>
      <c r="F3" s="39"/>
      <c r="G3" s="39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5">
        <v>1</v>
      </c>
      <c r="B5" s="26" t="s">
        <v>35</v>
      </c>
      <c r="C5" s="26" t="s">
        <v>12</v>
      </c>
      <c r="D5" s="25" t="s">
        <v>19</v>
      </c>
      <c r="E5" s="26" t="s">
        <v>36</v>
      </c>
      <c r="F5" s="45">
        <v>0.025405092592592594</v>
      </c>
      <c r="G5" s="25" t="str">
        <f>TEXT(INT((HOUR(F5)*3600+MINUTE(F5)*60+SECOND(F5))/$I$3/60),"0")&amp;"."&amp;TEXT(MOD((HOUR(F5)*3600+MINUTE(F5)*60+SECOND(F5))/$I$3,60),"00")&amp;"/km"</f>
        <v>3.40/km</v>
      </c>
      <c r="H5" s="27">
        <f>F5-$F$5</f>
        <v>0</v>
      </c>
      <c r="I5" s="27">
        <f>F5-INDEX($F$5:$F$157,MATCH(D5,$D$5:$D$157,0))</f>
        <v>0</v>
      </c>
    </row>
    <row r="6" spans="1:9" s="10" customFormat="1" ht="15" customHeight="1">
      <c r="A6" s="15">
        <v>2</v>
      </c>
      <c r="B6" s="16" t="s">
        <v>37</v>
      </c>
      <c r="C6" s="16" t="s">
        <v>38</v>
      </c>
      <c r="D6" s="15" t="s">
        <v>26</v>
      </c>
      <c r="E6" s="16" t="s">
        <v>39</v>
      </c>
      <c r="F6" s="46">
        <v>0.02770833333333333</v>
      </c>
      <c r="G6" s="15" t="str">
        <f aca="true" t="shared" si="0" ref="G6:G21">TEXT(INT((HOUR(F6)*3600+MINUTE(F6)*60+SECOND(F6))/$I$3/60),"0")&amp;"."&amp;TEXT(MOD((HOUR(F6)*3600+MINUTE(F6)*60+SECOND(F6))/$I$3,60),"00")&amp;"/km"</f>
        <v>3.59/km</v>
      </c>
      <c r="H6" s="17">
        <f aca="true" t="shared" si="1" ref="H6:H21">F6-$F$5</f>
        <v>0.0023032407407407376</v>
      </c>
      <c r="I6" s="17">
        <f>F6-INDEX($F$5:$F$157,MATCH(D6,$D$5:$D$157,0))</f>
        <v>0</v>
      </c>
    </row>
    <row r="7" spans="1:9" s="10" customFormat="1" ht="15" customHeight="1">
      <c r="A7" s="18">
        <v>3</v>
      </c>
      <c r="B7" s="19" t="s">
        <v>40</v>
      </c>
      <c r="C7" s="19" t="s">
        <v>41</v>
      </c>
      <c r="D7" s="18" t="s">
        <v>22</v>
      </c>
      <c r="E7" s="19" t="s">
        <v>17</v>
      </c>
      <c r="F7" s="47">
        <v>0.02866898148148148</v>
      </c>
      <c r="G7" s="18" t="str">
        <f t="shared" si="0"/>
        <v>4.08/km</v>
      </c>
      <c r="H7" s="20">
        <f t="shared" si="1"/>
        <v>0.0032638888888888856</v>
      </c>
      <c r="I7" s="20">
        <f>F7-INDEX($F$5:$F$157,MATCH(D7,$D$5:$D$157,0))</f>
        <v>0</v>
      </c>
    </row>
    <row r="8" spans="1:9" s="10" customFormat="1" ht="15" customHeight="1">
      <c r="A8" s="15">
        <v>4</v>
      </c>
      <c r="B8" s="16" t="s">
        <v>42</v>
      </c>
      <c r="C8" s="16" t="s">
        <v>29</v>
      </c>
      <c r="D8" s="15" t="s">
        <v>32</v>
      </c>
      <c r="E8" s="16" t="s">
        <v>43</v>
      </c>
      <c r="F8" s="46">
        <v>0.029328703703703704</v>
      </c>
      <c r="G8" s="15" t="str">
        <f t="shared" si="0"/>
        <v>4.13/km</v>
      </c>
      <c r="H8" s="17">
        <f t="shared" si="1"/>
        <v>0.00392361111111111</v>
      </c>
      <c r="I8" s="17">
        <f>F8-INDEX($F$5:$F$157,MATCH(D8,$D$5:$D$157,0))</f>
        <v>0</v>
      </c>
    </row>
    <row r="9" spans="1:9" s="10" customFormat="1" ht="15" customHeight="1">
      <c r="A9" s="15">
        <v>5</v>
      </c>
      <c r="B9" s="16" t="s">
        <v>44</v>
      </c>
      <c r="C9" s="16" t="s">
        <v>25</v>
      </c>
      <c r="D9" s="15" t="s">
        <v>32</v>
      </c>
      <c r="E9" s="16" t="s">
        <v>45</v>
      </c>
      <c r="F9" s="46">
        <v>0.030393518518518518</v>
      </c>
      <c r="G9" s="15" t="str">
        <f t="shared" si="0"/>
        <v>4.23/km</v>
      </c>
      <c r="H9" s="17">
        <f t="shared" si="1"/>
        <v>0.004988425925925924</v>
      </c>
      <c r="I9" s="17">
        <f>F9-INDEX($F$5:$F$157,MATCH(D9,$D$5:$D$157,0))</f>
        <v>0.0010648148148148136</v>
      </c>
    </row>
    <row r="10" spans="1:9" s="10" customFormat="1" ht="15" customHeight="1">
      <c r="A10" s="15">
        <v>6</v>
      </c>
      <c r="B10" s="16" t="s">
        <v>46</v>
      </c>
      <c r="C10" s="16" t="s">
        <v>23</v>
      </c>
      <c r="D10" s="15" t="s">
        <v>19</v>
      </c>
      <c r="E10" s="16" t="s">
        <v>47</v>
      </c>
      <c r="F10" s="46">
        <v>0.030752314814814816</v>
      </c>
      <c r="G10" s="15" t="str">
        <f t="shared" si="0"/>
        <v>4.26/km</v>
      </c>
      <c r="H10" s="17">
        <f t="shared" si="1"/>
        <v>0.005347222222222222</v>
      </c>
      <c r="I10" s="17">
        <f>F10-INDEX($F$5:$F$157,MATCH(D10,$D$5:$D$157,0))</f>
        <v>0.005347222222222222</v>
      </c>
    </row>
    <row r="11" spans="1:9" s="10" customFormat="1" ht="15" customHeight="1">
      <c r="A11" s="15">
        <v>7</v>
      </c>
      <c r="B11" s="16" t="s">
        <v>48</v>
      </c>
      <c r="C11" s="16" t="s">
        <v>28</v>
      </c>
      <c r="D11" s="15" t="s">
        <v>24</v>
      </c>
      <c r="E11" s="16" t="s">
        <v>49</v>
      </c>
      <c r="F11" s="46">
        <v>0.030925925925925926</v>
      </c>
      <c r="G11" s="15" t="str">
        <f t="shared" si="0"/>
        <v>4.27/km</v>
      </c>
      <c r="H11" s="17">
        <f t="shared" si="1"/>
        <v>0.0055208333333333325</v>
      </c>
      <c r="I11" s="17">
        <f>F11-INDEX($F$5:$F$157,MATCH(D11,$D$5:$D$157,0))</f>
        <v>0</v>
      </c>
    </row>
    <row r="12" spans="1:9" s="10" customFormat="1" ht="15" customHeight="1">
      <c r="A12" s="15">
        <v>8</v>
      </c>
      <c r="B12" s="16" t="s">
        <v>50</v>
      </c>
      <c r="C12" s="16" t="s">
        <v>51</v>
      </c>
      <c r="D12" s="15" t="s">
        <v>26</v>
      </c>
      <c r="E12" s="16" t="s">
        <v>52</v>
      </c>
      <c r="F12" s="46">
        <v>0.031215277777777783</v>
      </c>
      <c r="G12" s="15" t="str">
        <f t="shared" si="0"/>
        <v>4.30/km</v>
      </c>
      <c r="H12" s="17">
        <f t="shared" si="1"/>
        <v>0.005810185185185189</v>
      </c>
      <c r="I12" s="17">
        <f>F12-INDEX($F$5:$F$157,MATCH(D12,$D$5:$D$157,0))</f>
        <v>0.0035069444444444514</v>
      </c>
    </row>
    <row r="13" spans="1:9" s="10" customFormat="1" ht="15" customHeight="1">
      <c r="A13" s="15">
        <v>9</v>
      </c>
      <c r="B13" s="16" t="s">
        <v>53</v>
      </c>
      <c r="C13" s="16" t="s">
        <v>23</v>
      </c>
      <c r="D13" s="15" t="s">
        <v>20</v>
      </c>
      <c r="E13" s="16" t="s">
        <v>54</v>
      </c>
      <c r="F13" s="46">
        <v>0.032719907407407406</v>
      </c>
      <c r="G13" s="15" t="str">
        <f t="shared" si="0"/>
        <v>4.43/km</v>
      </c>
      <c r="H13" s="17">
        <f t="shared" si="1"/>
        <v>0.007314814814814812</v>
      </c>
      <c r="I13" s="17">
        <f>F13-INDEX($F$5:$F$157,MATCH(D13,$D$5:$D$157,0))</f>
        <v>0</v>
      </c>
    </row>
    <row r="14" spans="1:9" s="10" customFormat="1" ht="15" customHeight="1">
      <c r="A14" s="15">
        <v>10</v>
      </c>
      <c r="B14" s="16" t="s">
        <v>55</v>
      </c>
      <c r="C14" s="16" t="s">
        <v>15</v>
      </c>
      <c r="D14" s="15" t="s">
        <v>20</v>
      </c>
      <c r="E14" s="16" t="s">
        <v>47</v>
      </c>
      <c r="F14" s="46">
        <v>0.0328125</v>
      </c>
      <c r="G14" s="15" t="str">
        <f t="shared" si="0"/>
        <v>4.44/km</v>
      </c>
      <c r="H14" s="17">
        <f t="shared" si="1"/>
        <v>0.007407407407407408</v>
      </c>
      <c r="I14" s="17">
        <f>F14-INDEX($F$5:$F$157,MATCH(D14,$D$5:$D$157,0))</f>
        <v>9.25925925925955E-05</v>
      </c>
    </row>
    <row r="15" spans="1:9" s="10" customFormat="1" ht="15" customHeight="1">
      <c r="A15" s="15">
        <v>11</v>
      </c>
      <c r="B15" s="16" t="s">
        <v>56</v>
      </c>
      <c r="C15" s="16" t="s">
        <v>16</v>
      </c>
      <c r="D15" s="15" t="s">
        <v>26</v>
      </c>
      <c r="E15" s="16" t="s">
        <v>57</v>
      </c>
      <c r="F15" s="46">
        <v>0.0328125</v>
      </c>
      <c r="G15" s="15" t="str">
        <f t="shared" si="0"/>
        <v>4.44/km</v>
      </c>
      <c r="H15" s="17">
        <f t="shared" si="1"/>
        <v>0.007407407407407408</v>
      </c>
      <c r="I15" s="17">
        <f>F15-INDEX($F$5:$F$157,MATCH(D15,$D$5:$D$157,0))</f>
        <v>0.00510416666666667</v>
      </c>
    </row>
    <row r="16" spans="1:9" s="10" customFormat="1" ht="15" customHeight="1">
      <c r="A16" s="15">
        <v>12</v>
      </c>
      <c r="B16" s="16" t="s">
        <v>58</v>
      </c>
      <c r="C16" s="16" t="s">
        <v>23</v>
      </c>
      <c r="D16" s="15" t="s">
        <v>24</v>
      </c>
      <c r="E16" s="16" t="s">
        <v>47</v>
      </c>
      <c r="F16" s="46">
        <v>0.033171296296296296</v>
      </c>
      <c r="G16" s="15" t="str">
        <f t="shared" si="0"/>
        <v>4.47/km</v>
      </c>
      <c r="H16" s="17">
        <f t="shared" si="1"/>
        <v>0.007766203703703702</v>
      </c>
      <c r="I16" s="17">
        <f>F16-INDEX($F$5:$F$157,MATCH(D16,$D$5:$D$157,0))</f>
        <v>0.00224537037037037</v>
      </c>
    </row>
    <row r="17" spans="1:9" s="10" customFormat="1" ht="15" customHeight="1">
      <c r="A17" s="15">
        <v>13</v>
      </c>
      <c r="B17" s="16" t="s">
        <v>59</v>
      </c>
      <c r="C17" s="16" t="s">
        <v>11</v>
      </c>
      <c r="D17" s="15" t="s">
        <v>20</v>
      </c>
      <c r="E17" s="16" t="s">
        <v>60</v>
      </c>
      <c r="F17" s="46">
        <v>0.03342592592592592</v>
      </c>
      <c r="G17" s="15" t="str">
        <f t="shared" si="0"/>
        <v>4.49/km</v>
      </c>
      <c r="H17" s="17">
        <f t="shared" si="1"/>
        <v>0.008020833333333328</v>
      </c>
      <c r="I17" s="17">
        <f>F17-INDEX($F$5:$F$157,MATCH(D17,$D$5:$D$157,0))</f>
        <v>0.0007060185185185155</v>
      </c>
    </row>
    <row r="18" spans="1:9" s="10" customFormat="1" ht="15" customHeight="1">
      <c r="A18" s="15">
        <v>14</v>
      </c>
      <c r="B18" s="16" t="s">
        <v>61</v>
      </c>
      <c r="C18" s="16" t="s">
        <v>25</v>
      </c>
      <c r="D18" s="15" t="s">
        <v>22</v>
      </c>
      <c r="E18" s="16" t="s">
        <v>62</v>
      </c>
      <c r="F18" s="46">
        <v>0.0334375</v>
      </c>
      <c r="G18" s="15" t="str">
        <f t="shared" si="0"/>
        <v>4.49/km</v>
      </c>
      <c r="H18" s="17">
        <f t="shared" si="1"/>
        <v>0.008032407407407408</v>
      </c>
      <c r="I18" s="17">
        <f>F18-INDEX($F$5:$F$157,MATCH(D18,$D$5:$D$157,0))</f>
        <v>0.004768518518518523</v>
      </c>
    </row>
    <row r="19" spans="1:9" s="10" customFormat="1" ht="15" customHeight="1">
      <c r="A19" s="15">
        <v>15</v>
      </c>
      <c r="B19" s="16" t="s">
        <v>63</v>
      </c>
      <c r="C19" s="16" t="s">
        <v>64</v>
      </c>
      <c r="D19" s="15" t="s">
        <v>19</v>
      </c>
      <c r="E19" s="16" t="s">
        <v>65</v>
      </c>
      <c r="F19" s="46">
        <v>0.03350694444444444</v>
      </c>
      <c r="G19" s="15" t="str">
        <f t="shared" si="0"/>
        <v>4.50/km</v>
      </c>
      <c r="H19" s="17">
        <f t="shared" si="1"/>
        <v>0.00810185185185185</v>
      </c>
      <c r="I19" s="17">
        <f>F19-INDEX($F$5:$F$157,MATCH(D19,$D$5:$D$157,0))</f>
        <v>0.00810185185185185</v>
      </c>
    </row>
    <row r="20" spans="1:9" s="10" customFormat="1" ht="15" customHeight="1">
      <c r="A20" s="15">
        <v>16</v>
      </c>
      <c r="B20" s="16" t="s">
        <v>66</v>
      </c>
      <c r="C20" s="16" t="s">
        <v>14</v>
      </c>
      <c r="D20" s="15" t="s">
        <v>26</v>
      </c>
      <c r="E20" s="16" t="s">
        <v>67</v>
      </c>
      <c r="F20" s="46">
        <v>0.03381944444444445</v>
      </c>
      <c r="G20" s="15" t="str">
        <f t="shared" si="0"/>
        <v>4.52/km</v>
      </c>
      <c r="H20" s="17">
        <f t="shared" si="1"/>
        <v>0.008414351851851857</v>
      </c>
      <c r="I20" s="17">
        <f>F20-INDEX($F$5:$F$157,MATCH(D20,$D$5:$D$157,0))</f>
        <v>0.006111111111111119</v>
      </c>
    </row>
    <row r="21" spans="1:9" ht="15" customHeight="1">
      <c r="A21" s="15">
        <v>17</v>
      </c>
      <c r="B21" s="16" t="s">
        <v>68</v>
      </c>
      <c r="C21" s="16" t="s">
        <v>21</v>
      </c>
      <c r="D21" s="15" t="s">
        <v>24</v>
      </c>
      <c r="E21" s="16" t="s">
        <v>69</v>
      </c>
      <c r="F21" s="46">
        <v>0.03408564814814815</v>
      </c>
      <c r="G21" s="15" t="str">
        <f t="shared" si="0"/>
        <v>4.55/km</v>
      </c>
      <c r="H21" s="17">
        <f t="shared" si="1"/>
        <v>0.008680555555555556</v>
      </c>
      <c r="I21" s="17">
        <f>F21-INDEX($F$5:$F$157,MATCH(D21,$D$5:$D$157,0))</f>
        <v>0.0031597222222222235</v>
      </c>
    </row>
    <row r="22" spans="1:9" ht="15" customHeight="1">
      <c r="A22" s="15">
        <v>18</v>
      </c>
      <c r="B22" s="16" t="s">
        <v>70</v>
      </c>
      <c r="C22" s="16" t="s">
        <v>71</v>
      </c>
      <c r="D22" s="15" t="s">
        <v>24</v>
      </c>
      <c r="E22" s="16" t="s">
        <v>43</v>
      </c>
      <c r="F22" s="46">
        <v>0.03445601851851852</v>
      </c>
      <c r="G22" s="15" t="str">
        <f aca="true" t="shared" si="2" ref="G22:G32">TEXT(INT((HOUR(F22)*3600+MINUTE(F22)*60+SECOND(F22))/$I$3/60),"0")&amp;"."&amp;TEXT(MOD((HOUR(F22)*3600+MINUTE(F22)*60+SECOND(F22))/$I$3,60),"00")&amp;"/km"</f>
        <v>4.58/km</v>
      </c>
      <c r="H22" s="17">
        <f aca="true" t="shared" si="3" ref="H22:H32">F22-$F$5</f>
        <v>0.009050925925925924</v>
      </c>
      <c r="I22" s="17">
        <f>F22-INDEX($F$5:$F$157,MATCH(D22,$D$5:$D$157,0))</f>
        <v>0.0035300925925925916</v>
      </c>
    </row>
    <row r="23" spans="1:9" ht="15" customHeight="1">
      <c r="A23" s="15">
        <v>19</v>
      </c>
      <c r="B23" s="16" t="s">
        <v>72</v>
      </c>
      <c r="C23" s="16" t="s">
        <v>73</v>
      </c>
      <c r="D23" s="15" t="s">
        <v>24</v>
      </c>
      <c r="E23" s="16" t="s">
        <v>60</v>
      </c>
      <c r="F23" s="46">
        <v>0.035034722222222224</v>
      </c>
      <c r="G23" s="15" t="str">
        <f t="shared" si="2"/>
        <v>5.03/km</v>
      </c>
      <c r="H23" s="17">
        <f t="shared" si="3"/>
        <v>0.00962962962962963</v>
      </c>
      <c r="I23" s="17">
        <f>F23-INDEX($F$5:$F$157,MATCH(D23,$D$5:$D$157,0))</f>
        <v>0.004108796296296298</v>
      </c>
    </row>
    <row r="24" spans="1:9" ht="15" customHeight="1">
      <c r="A24" s="15">
        <v>20</v>
      </c>
      <c r="B24" s="16" t="s">
        <v>74</v>
      </c>
      <c r="C24" s="16" t="s">
        <v>75</v>
      </c>
      <c r="D24" s="15" t="s">
        <v>22</v>
      </c>
      <c r="E24" s="16" t="s">
        <v>33</v>
      </c>
      <c r="F24" s="46">
        <v>0.03513888888888889</v>
      </c>
      <c r="G24" s="15" t="str">
        <f t="shared" si="2"/>
        <v>5.04/km</v>
      </c>
      <c r="H24" s="17">
        <f t="shared" si="3"/>
        <v>0.0097337962962963</v>
      </c>
      <c r="I24" s="17">
        <f>F24-INDEX($F$5:$F$157,MATCH(D24,$D$5:$D$157,0))</f>
        <v>0.006469907407407414</v>
      </c>
    </row>
    <row r="25" spans="1:9" ht="15" customHeight="1">
      <c r="A25" s="15">
        <v>21</v>
      </c>
      <c r="B25" s="16" t="s">
        <v>76</v>
      </c>
      <c r="C25" s="16" t="s">
        <v>77</v>
      </c>
      <c r="D25" s="15" t="s">
        <v>26</v>
      </c>
      <c r="E25" s="16" t="s">
        <v>36</v>
      </c>
      <c r="F25" s="46">
        <v>0.035289351851851856</v>
      </c>
      <c r="G25" s="15" t="str">
        <f t="shared" si="2"/>
        <v>5.05/km</v>
      </c>
      <c r="H25" s="17">
        <f t="shared" si="3"/>
        <v>0.009884259259259263</v>
      </c>
      <c r="I25" s="17">
        <f>F25-INDEX($F$5:$F$157,MATCH(D25,$D$5:$D$157,0))</f>
        <v>0.007581018518518525</v>
      </c>
    </row>
    <row r="26" spans="1:9" ht="15" customHeight="1">
      <c r="A26" s="15">
        <v>22</v>
      </c>
      <c r="B26" s="16" t="s">
        <v>78</v>
      </c>
      <c r="C26" s="16" t="s">
        <v>13</v>
      </c>
      <c r="D26" s="15" t="s">
        <v>22</v>
      </c>
      <c r="E26" s="16" t="s">
        <v>65</v>
      </c>
      <c r="F26" s="46">
        <v>0.03553240740740741</v>
      </c>
      <c r="G26" s="15" t="str">
        <f t="shared" si="2"/>
        <v>5.07/km</v>
      </c>
      <c r="H26" s="17">
        <f t="shared" si="3"/>
        <v>0.010127314814814815</v>
      </c>
      <c r="I26" s="17">
        <f>F26-INDEX($F$5:$F$157,MATCH(D26,$D$5:$D$157,0))</f>
        <v>0.006863425925925929</v>
      </c>
    </row>
    <row r="27" spans="1:9" ht="15" customHeight="1">
      <c r="A27" s="15">
        <v>23</v>
      </c>
      <c r="B27" s="16" t="s">
        <v>79</v>
      </c>
      <c r="C27" s="16" t="s">
        <v>80</v>
      </c>
      <c r="D27" s="15" t="s">
        <v>32</v>
      </c>
      <c r="E27" s="16" t="s">
        <v>33</v>
      </c>
      <c r="F27" s="46">
        <v>0.03560185185185185</v>
      </c>
      <c r="G27" s="15" t="str">
        <f t="shared" si="2"/>
        <v>5.08/km</v>
      </c>
      <c r="H27" s="17">
        <f t="shared" si="3"/>
        <v>0.010196759259259256</v>
      </c>
      <c r="I27" s="17">
        <f>F27-INDEX($F$5:$F$157,MATCH(D27,$D$5:$D$157,0))</f>
        <v>0.006273148148148146</v>
      </c>
    </row>
    <row r="28" spans="1:9" ht="15" customHeight="1">
      <c r="A28" s="15">
        <v>24</v>
      </c>
      <c r="B28" s="16" t="s">
        <v>81</v>
      </c>
      <c r="C28" s="16" t="s">
        <v>82</v>
      </c>
      <c r="D28" s="15" t="s">
        <v>19</v>
      </c>
      <c r="E28" s="16" t="s">
        <v>33</v>
      </c>
      <c r="F28" s="46">
        <v>0.03575231481481481</v>
      </c>
      <c r="G28" s="15" t="str">
        <f t="shared" si="2"/>
        <v>5.09/km</v>
      </c>
      <c r="H28" s="17">
        <f t="shared" si="3"/>
        <v>0.01034722222222222</v>
      </c>
      <c r="I28" s="17">
        <f>F28-INDEX($F$5:$F$157,MATCH(D28,$D$5:$D$157,0))</f>
        <v>0.01034722222222222</v>
      </c>
    </row>
    <row r="29" spans="1:9" ht="15" customHeight="1">
      <c r="A29" s="15">
        <v>25</v>
      </c>
      <c r="B29" s="16" t="s">
        <v>83</v>
      </c>
      <c r="C29" s="16" t="s">
        <v>31</v>
      </c>
      <c r="D29" s="15" t="s">
        <v>20</v>
      </c>
      <c r="E29" s="16" t="s">
        <v>65</v>
      </c>
      <c r="F29" s="46">
        <v>0.03577546296296296</v>
      </c>
      <c r="G29" s="15" t="str">
        <f t="shared" si="2"/>
        <v>5.09/km</v>
      </c>
      <c r="H29" s="17">
        <f t="shared" si="3"/>
        <v>0.010370370370370367</v>
      </c>
      <c r="I29" s="17">
        <f>F29-INDEX($F$5:$F$157,MATCH(D29,$D$5:$D$157,0))</f>
        <v>0.0030555555555555544</v>
      </c>
    </row>
    <row r="30" spans="1:9" ht="15" customHeight="1">
      <c r="A30" s="15">
        <v>26</v>
      </c>
      <c r="B30" s="16" t="s">
        <v>84</v>
      </c>
      <c r="C30" s="16" t="s">
        <v>85</v>
      </c>
      <c r="D30" s="15" t="s">
        <v>22</v>
      </c>
      <c r="E30" s="16" t="s">
        <v>86</v>
      </c>
      <c r="F30" s="46">
        <v>0.036377314814814814</v>
      </c>
      <c r="G30" s="15" t="str">
        <f t="shared" si="2"/>
        <v>5.14/km</v>
      </c>
      <c r="H30" s="17">
        <f t="shared" si="3"/>
        <v>0.01097222222222222</v>
      </c>
      <c r="I30" s="17">
        <f>F30-INDEX($F$5:$F$157,MATCH(D30,$D$5:$D$157,0))</f>
        <v>0.007708333333333334</v>
      </c>
    </row>
    <row r="31" spans="1:9" ht="15" customHeight="1">
      <c r="A31" s="15">
        <v>27</v>
      </c>
      <c r="B31" s="16" t="s">
        <v>87</v>
      </c>
      <c r="C31" s="16" t="s">
        <v>18</v>
      </c>
      <c r="D31" s="15" t="s">
        <v>88</v>
      </c>
      <c r="E31" s="16" t="s">
        <v>62</v>
      </c>
      <c r="F31" s="46">
        <v>0.03644675925925926</v>
      </c>
      <c r="G31" s="15" t="str">
        <f t="shared" si="2"/>
        <v>5.15/km</v>
      </c>
      <c r="H31" s="17">
        <f t="shared" si="3"/>
        <v>0.011041666666666668</v>
      </c>
      <c r="I31" s="17">
        <f>F31-INDEX($F$5:$F$157,MATCH(D31,$D$5:$D$157,0))</f>
        <v>0</v>
      </c>
    </row>
    <row r="32" spans="1:9" ht="15" customHeight="1">
      <c r="A32" s="15">
        <v>28</v>
      </c>
      <c r="B32" s="16" t="s">
        <v>89</v>
      </c>
      <c r="C32" s="16" t="s">
        <v>90</v>
      </c>
      <c r="D32" s="15" t="s">
        <v>32</v>
      </c>
      <c r="E32" s="16" t="s">
        <v>33</v>
      </c>
      <c r="F32" s="46">
        <v>0.03648148148148148</v>
      </c>
      <c r="G32" s="15" t="str">
        <f t="shared" si="2"/>
        <v>5.15/km</v>
      </c>
      <c r="H32" s="17">
        <f t="shared" si="3"/>
        <v>0.011076388888888889</v>
      </c>
      <c r="I32" s="17">
        <f>F32-INDEX($F$5:$F$157,MATCH(D32,$D$5:$D$157,0))</f>
        <v>0.007152777777777779</v>
      </c>
    </row>
    <row r="33" spans="1:9" ht="15" customHeight="1">
      <c r="A33" s="15">
        <v>29</v>
      </c>
      <c r="B33" s="16" t="s">
        <v>91</v>
      </c>
      <c r="C33" s="16" t="s">
        <v>92</v>
      </c>
      <c r="D33" s="15" t="s">
        <v>19</v>
      </c>
      <c r="E33" s="16" t="s">
        <v>60</v>
      </c>
      <c r="F33" s="46">
        <v>0.03664351851851852</v>
      </c>
      <c r="G33" s="15" t="str">
        <f aca="true" t="shared" si="4" ref="G33:G38">TEXT(INT((HOUR(F33)*3600+MINUTE(F33)*60+SECOND(F33))/$I$3/60),"0")&amp;"."&amp;TEXT(MOD((HOUR(F33)*3600+MINUTE(F33)*60+SECOND(F33))/$I$3,60),"00")&amp;"/km"</f>
        <v>5.17/km</v>
      </c>
      <c r="H33" s="17">
        <f aca="true" t="shared" si="5" ref="H33:H38">F33-$F$5</f>
        <v>0.011238425925925926</v>
      </c>
      <c r="I33" s="17">
        <f>F33-INDEX($F$5:$F$157,MATCH(D33,$D$5:$D$157,0))</f>
        <v>0.011238425925925926</v>
      </c>
    </row>
    <row r="34" spans="1:9" ht="15" customHeight="1">
      <c r="A34" s="15">
        <v>30</v>
      </c>
      <c r="B34" s="16" t="s">
        <v>93</v>
      </c>
      <c r="C34" s="16" t="s">
        <v>94</v>
      </c>
      <c r="D34" s="15" t="s">
        <v>26</v>
      </c>
      <c r="E34" s="16" t="s">
        <v>65</v>
      </c>
      <c r="F34" s="46">
        <v>0.036828703703703704</v>
      </c>
      <c r="G34" s="15" t="str">
        <f t="shared" si="4"/>
        <v>5.18/km</v>
      </c>
      <c r="H34" s="17">
        <f t="shared" si="5"/>
        <v>0.01142361111111111</v>
      </c>
      <c r="I34" s="17">
        <f>F34-INDEX($F$5:$F$157,MATCH(D34,$D$5:$D$157,0))</f>
        <v>0.009120370370370372</v>
      </c>
    </row>
    <row r="35" spans="1:9" ht="15" customHeight="1">
      <c r="A35" s="15">
        <v>31</v>
      </c>
      <c r="B35" s="16" t="s">
        <v>95</v>
      </c>
      <c r="C35" s="16" t="s">
        <v>31</v>
      </c>
      <c r="D35" s="15" t="s">
        <v>20</v>
      </c>
      <c r="E35" s="16" t="s">
        <v>96</v>
      </c>
      <c r="F35" s="46">
        <v>0.037245370370370366</v>
      </c>
      <c r="G35" s="15" t="str">
        <f t="shared" si="4"/>
        <v>5.22/km</v>
      </c>
      <c r="H35" s="17">
        <f t="shared" si="5"/>
        <v>0.011840277777777772</v>
      </c>
      <c r="I35" s="17">
        <f>F35-INDEX($F$5:$F$157,MATCH(D35,$D$5:$D$157,0))</f>
        <v>0.00452546296296296</v>
      </c>
    </row>
    <row r="36" spans="1:9" ht="15" customHeight="1">
      <c r="A36" s="15">
        <v>32</v>
      </c>
      <c r="B36" s="16" t="s">
        <v>97</v>
      </c>
      <c r="C36" s="16" t="s">
        <v>12</v>
      </c>
      <c r="D36" s="15" t="s">
        <v>26</v>
      </c>
      <c r="E36" s="16" t="s">
        <v>33</v>
      </c>
      <c r="F36" s="46">
        <v>0.03730324074074074</v>
      </c>
      <c r="G36" s="15" t="str">
        <f t="shared" si="4"/>
        <v>5.22/km</v>
      </c>
      <c r="H36" s="17">
        <f t="shared" si="5"/>
        <v>0.011898148148148147</v>
      </c>
      <c r="I36" s="17">
        <f>F36-INDEX($F$5:$F$157,MATCH(D36,$D$5:$D$157,0))</f>
        <v>0.00959490740740741</v>
      </c>
    </row>
    <row r="37" spans="1:9" ht="15" customHeight="1">
      <c r="A37" s="15">
        <v>33</v>
      </c>
      <c r="B37" s="16" t="s">
        <v>98</v>
      </c>
      <c r="C37" s="16" t="s">
        <v>11</v>
      </c>
      <c r="D37" s="15" t="s">
        <v>26</v>
      </c>
      <c r="E37" s="16" t="s">
        <v>60</v>
      </c>
      <c r="F37" s="46">
        <v>0.03863425925925926</v>
      </c>
      <c r="G37" s="15" t="str">
        <f t="shared" si="4"/>
        <v>5.34/km</v>
      </c>
      <c r="H37" s="17">
        <f t="shared" si="5"/>
        <v>0.013229166666666663</v>
      </c>
      <c r="I37" s="17">
        <f>F37-INDEX($F$5:$F$157,MATCH(D37,$D$5:$D$157,0))</f>
        <v>0.010925925925925926</v>
      </c>
    </row>
    <row r="38" spans="1:9" ht="15" customHeight="1">
      <c r="A38" s="18">
        <v>34</v>
      </c>
      <c r="B38" s="19" t="s">
        <v>99</v>
      </c>
      <c r="C38" s="19" t="s">
        <v>27</v>
      </c>
      <c r="D38" s="18" t="s">
        <v>19</v>
      </c>
      <c r="E38" s="19" t="s">
        <v>17</v>
      </c>
      <c r="F38" s="47">
        <v>0.039074074074074074</v>
      </c>
      <c r="G38" s="18" t="str">
        <f t="shared" si="4"/>
        <v>5.38/km</v>
      </c>
      <c r="H38" s="20">
        <f t="shared" si="5"/>
        <v>0.01366898148148148</v>
      </c>
      <c r="I38" s="20">
        <f>F38-INDEX($F$5:$F$157,MATCH(D38,$D$5:$D$157,0))</f>
        <v>0.01366898148148148</v>
      </c>
    </row>
    <row r="39" spans="1:9" ht="15" customHeight="1">
      <c r="A39" s="15">
        <v>35</v>
      </c>
      <c r="B39" s="16" t="s">
        <v>100</v>
      </c>
      <c r="C39" s="16" t="s">
        <v>92</v>
      </c>
      <c r="D39" s="15" t="s">
        <v>30</v>
      </c>
      <c r="E39" s="16" t="s">
        <v>36</v>
      </c>
      <c r="F39" s="46">
        <v>0.04069444444444444</v>
      </c>
      <c r="G39" s="15" t="str">
        <f aca="true" t="shared" si="6" ref="G39:G48">TEXT(INT((HOUR(F39)*3600+MINUTE(F39)*60+SECOND(F39))/$I$3/60),"0")&amp;"."&amp;TEXT(MOD((HOUR(F39)*3600+MINUTE(F39)*60+SECOND(F39))/$I$3,60),"00")&amp;"/km"</f>
        <v>5.52/km</v>
      </c>
      <c r="H39" s="17">
        <f aca="true" t="shared" si="7" ref="H39:H48">F39-$F$5</f>
        <v>0.015289351851851849</v>
      </c>
      <c r="I39" s="17">
        <f>F39-INDEX($F$5:$F$157,MATCH(D39,$D$5:$D$157,0))</f>
        <v>0</v>
      </c>
    </row>
    <row r="40" spans="1:9" ht="15" customHeight="1">
      <c r="A40" s="15">
        <v>36</v>
      </c>
      <c r="B40" s="16" t="s">
        <v>101</v>
      </c>
      <c r="C40" s="16" t="s">
        <v>102</v>
      </c>
      <c r="D40" s="15" t="s">
        <v>19</v>
      </c>
      <c r="E40" s="16" t="s">
        <v>62</v>
      </c>
      <c r="F40" s="46">
        <v>0.042604166666666665</v>
      </c>
      <c r="G40" s="15" t="str">
        <f t="shared" si="6"/>
        <v>6.08/km</v>
      </c>
      <c r="H40" s="17">
        <f t="shared" si="7"/>
        <v>0.01719907407407407</v>
      </c>
      <c r="I40" s="17">
        <f>F40-INDEX($F$5:$F$157,MATCH(D40,$D$5:$D$157,0))</f>
        <v>0.01719907407407407</v>
      </c>
    </row>
    <row r="41" spans="1:9" ht="15" customHeight="1">
      <c r="A41" s="15">
        <v>37</v>
      </c>
      <c r="B41" s="16" t="s">
        <v>103</v>
      </c>
      <c r="C41" s="16" t="s">
        <v>104</v>
      </c>
      <c r="D41" s="15" t="s">
        <v>20</v>
      </c>
      <c r="E41" s="16" t="s">
        <v>33</v>
      </c>
      <c r="F41" s="46">
        <v>0.042604166666666665</v>
      </c>
      <c r="G41" s="15" t="str">
        <f t="shared" si="6"/>
        <v>6.08/km</v>
      </c>
      <c r="H41" s="17">
        <f t="shared" si="7"/>
        <v>0.01719907407407407</v>
      </c>
      <c r="I41" s="17">
        <f>F41-INDEX($F$5:$F$157,MATCH(D41,$D$5:$D$157,0))</f>
        <v>0.00988425925925926</v>
      </c>
    </row>
    <row r="42" spans="1:9" ht="15" customHeight="1">
      <c r="A42" s="15">
        <v>38</v>
      </c>
      <c r="B42" s="16" t="s">
        <v>105</v>
      </c>
      <c r="C42" s="16" t="s">
        <v>11</v>
      </c>
      <c r="D42" s="15" t="s">
        <v>22</v>
      </c>
      <c r="E42" s="16" t="s">
        <v>33</v>
      </c>
      <c r="F42" s="46">
        <v>0.04341435185185185</v>
      </c>
      <c r="G42" s="15" t="str">
        <f t="shared" si="6"/>
        <v>6.15/km</v>
      </c>
      <c r="H42" s="17">
        <f t="shared" si="7"/>
        <v>0.018009259259259256</v>
      </c>
      <c r="I42" s="17">
        <f>F42-INDEX($F$5:$F$157,MATCH(D42,$D$5:$D$157,0))</f>
        <v>0.01474537037037037</v>
      </c>
    </row>
    <row r="43" spans="1:9" ht="15" customHeight="1">
      <c r="A43" s="15">
        <v>39</v>
      </c>
      <c r="B43" s="16" t="s">
        <v>34</v>
      </c>
      <c r="C43" s="16" t="s">
        <v>106</v>
      </c>
      <c r="D43" s="15" t="s">
        <v>26</v>
      </c>
      <c r="E43" s="16" t="s">
        <v>107</v>
      </c>
      <c r="F43" s="46">
        <v>0.04349537037037037</v>
      </c>
      <c r="G43" s="15" t="str">
        <f t="shared" si="6"/>
        <v>6.16/km</v>
      </c>
      <c r="H43" s="17">
        <f t="shared" si="7"/>
        <v>0.018090277777777778</v>
      </c>
      <c r="I43" s="17">
        <f>F43-INDEX($F$5:$F$157,MATCH(D43,$D$5:$D$157,0))</f>
        <v>0.01578703703703704</v>
      </c>
    </row>
    <row r="44" spans="1:9" ht="15" customHeight="1">
      <c r="A44" s="15">
        <v>40</v>
      </c>
      <c r="B44" s="16" t="s">
        <v>108</v>
      </c>
      <c r="C44" s="16" t="s">
        <v>109</v>
      </c>
      <c r="D44" s="15" t="s">
        <v>26</v>
      </c>
      <c r="E44" s="16" t="s">
        <v>33</v>
      </c>
      <c r="F44" s="46">
        <v>0.04607638888888888</v>
      </c>
      <c r="G44" s="15" t="str">
        <f t="shared" si="6"/>
        <v>6.38/km</v>
      </c>
      <c r="H44" s="17">
        <f t="shared" si="7"/>
        <v>0.02067129629629629</v>
      </c>
      <c r="I44" s="17">
        <f>F44-INDEX($F$5:$F$157,MATCH(D44,$D$5:$D$157,0))</f>
        <v>0.01836805555555555</v>
      </c>
    </row>
    <row r="45" spans="1:9" ht="15" customHeight="1">
      <c r="A45" s="15">
        <v>41</v>
      </c>
      <c r="B45" s="16" t="s">
        <v>110</v>
      </c>
      <c r="C45" s="16" t="s">
        <v>111</v>
      </c>
      <c r="D45" s="15" t="s">
        <v>30</v>
      </c>
      <c r="E45" s="16" t="s">
        <v>119</v>
      </c>
      <c r="F45" s="46">
        <v>0.050972222222222224</v>
      </c>
      <c r="G45" s="15" t="str">
        <f t="shared" si="6"/>
        <v>7.20/km</v>
      </c>
      <c r="H45" s="17">
        <f t="shared" si="7"/>
        <v>0.02556712962962963</v>
      </c>
      <c r="I45" s="17">
        <f>F45-INDEX($F$5:$F$157,MATCH(D45,$D$5:$D$157,0))</f>
        <v>0.010277777777777782</v>
      </c>
    </row>
    <row r="46" spans="1:9" ht="15" customHeight="1">
      <c r="A46" s="18">
        <v>42</v>
      </c>
      <c r="B46" s="19" t="s">
        <v>112</v>
      </c>
      <c r="C46" s="19" t="s">
        <v>94</v>
      </c>
      <c r="D46" s="18" t="s">
        <v>30</v>
      </c>
      <c r="E46" s="19" t="s">
        <v>17</v>
      </c>
      <c r="F46" s="47">
        <v>0.05130787037037037</v>
      </c>
      <c r="G46" s="18" t="str">
        <f t="shared" si="6"/>
        <v>7.23/km</v>
      </c>
      <c r="H46" s="20">
        <f t="shared" si="7"/>
        <v>0.025902777777777778</v>
      </c>
      <c r="I46" s="20">
        <f>F46-INDEX($F$5:$F$157,MATCH(D46,$D$5:$D$157,0))</f>
        <v>0.010613425925925929</v>
      </c>
    </row>
    <row r="47" spans="1:9" ht="15" customHeight="1">
      <c r="A47" s="18">
        <v>43</v>
      </c>
      <c r="B47" s="19" t="s">
        <v>113</v>
      </c>
      <c r="C47" s="19" t="s">
        <v>114</v>
      </c>
      <c r="D47" s="18" t="s">
        <v>24</v>
      </c>
      <c r="E47" s="19" t="s">
        <v>17</v>
      </c>
      <c r="F47" s="47">
        <v>0.05221064814814815</v>
      </c>
      <c r="G47" s="18" t="str">
        <f t="shared" si="6"/>
        <v>7.31/km</v>
      </c>
      <c r="H47" s="20">
        <f t="shared" si="7"/>
        <v>0.026805555555555558</v>
      </c>
      <c r="I47" s="20">
        <f>F47-INDEX($F$5:$F$157,MATCH(D47,$D$5:$D$157,0))</f>
        <v>0.021284722222222226</v>
      </c>
    </row>
    <row r="48" spans="1:9" ht="15" customHeight="1">
      <c r="A48" s="48">
        <v>44</v>
      </c>
      <c r="B48" s="49" t="s">
        <v>115</v>
      </c>
      <c r="C48" s="49" t="s">
        <v>23</v>
      </c>
      <c r="D48" s="48" t="s">
        <v>26</v>
      </c>
      <c r="E48" s="49" t="s">
        <v>17</v>
      </c>
      <c r="F48" s="50">
        <v>0.05221064814814815</v>
      </c>
      <c r="G48" s="48" t="str">
        <f t="shared" si="6"/>
        <v>7.31/km</v>
      </c>
      <c r="H48" s="51">
        <f t="shared" si="7"/>
        <v>0.026805555555555558</v>
      </c>
      <c r="I48" s="51">
        <f>F48-INDEX($F$5:$F$157,MATCH(D48,$D$5:$D$157,0))</f>
        <v>0.02450231481481482</v>
      </c>
    </row>
  </sheetData>
  <sheetProtection/>
  <autoFilter ref="A4:I4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Only Women's</v>
      </c>
      <c r="B1" s="41"/>
      <c r="C1" s="42"/>
    </row>
    <row r="2" spans="1:3" ht="24" customHeight="1">
      <c r="A2" s="43" t="str">
        <f>Individuale!A2</f>
        <v>1ª edizione</v>
      </c>
      <c r="B2" s="43"/>
      <c r="C2" s="43"/>
    </row>
    <row r="3" spans="1:3" ht="24" customHeight="1">
      <c r="A3" s="44" t="str">
        <f>Individuale!A3</f>
        <v>Roma (RM) Italia - Domenica 05/03/2017</v>
      </c>
      <c r="B3" s="44"/>
      <c r="C3" s="4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8">
        <v>1</v>
      </c>
      <c r="B5" s="29" t="s">
        <v>33</v>
      </c>
      <c r="C5" s="52">
        <v>8</v>
      </c>
    </row>
    <row r="6" spans="1:3" ht="15" customHeight="1">
      <c r="A6" s="30">
        <v>2</v>
      </c>
      <c r="B6" s="31" t="s">
        <v>17</v>
      </c>
      <c r="C6" s="55">
        <v>5</v>
      </c>
    </row>
    <row r="7" spans="1:3" ht="15" customHeight="1">
      <c r="A7" s="21">
        <v>3</v>
      </c>
      <c r="B7" s="22" t="s">
        <v>60</v>
      </c>
      <c r="C7" s="53">
        <v>4</v>
      </c>
    </row>
    <row r="8" spans="1:3" ht="15" customHeight="1">
      <c r="A8" s="21">
        <v>4</v>
      </c>
      <c r="B8" s="22" t="s">
        <v>65</v>
      </c>
      <c r="C8" s="53">
        <v>4</v>
      </c>
    </row>
    <row r="9" spans="1:3" ht="15" customHeight="1">
      <c r="A9" s="21">
        <v>5</v>
      </c>
      <c r="B9" s="22" t="s">
        <v>36</v>
      </c>
      <c r="C9" s="53">
        <v>3</v>
      </c>
    </row>
    <row r="10" spans="1:3" ht="15" customHeight="1">
      <c r="A10" s="21">
        <v>6</v>
      </c>
      <c r="B10" s="22" t="s">
        <v>62</v>
      </c>
      <c r="C10" s="53">
        <v>3</v>
      </c>
    </row>
    <row r="11" spans="1:3" ht="15" customHeight="1">
      <c r="A11" s="21">
        <v>7</v>
      </c>
      <c r="B11" s="22" t="s">
        <v>47</v>
      </c>
      <c r="C11" s="53">
        <v>3</v>
      </c>
    </row>
    <row r="12" spans="1:3" ht="15" customHeight="1">
      <c r="A12" s="21">
        <v>8</v>
      </c>
      <c r="B12" s="22" t="s">
        <v>43</v>
      </c>
      <c r="C12" s="53">
        <v>2</v>
      </c>
    </row>
    <row r="13" spans="1:3" ht="15" customHeight="1">
      <c r="A13" s="21">
        <v>9</v>
      </c>
      <c r="B13" s="22" t="s">
        <v>107</v>
      </c>
      <c r="C13" s="53">
        <v>1</v>
      </c>
    </row>
    <row r="14" spans="1:3" ht="15" customHeight="1">
      <c r="A14" s="21">
        <v>10</v>
      </c>
      <c r="B14" s="22" t="s">
        <v>67</v>
      </c>
      <c r="C14" s="53">
        <v>1</v>
      </c>
    </row>
    <row r="15" spans="1:3" ht="15" customHeight="1">
      <c r="A15" s="21">
        <v>11</v>
      </c>
      <c r="B15" s="22" t="s">
        <v>86</v>
      </c>
      <c r="C15" s="53">
        <v>1</v>
      </c>
    </row>
    <row r="16" spans="1:3" ht="15" customHeight="1">
      <c r="A16" s="21">
        <v>12</v>
      </c>
      <c r="B16" s="22" t="s">
        <v>39</v>
      </c>
      <c r="C16" s="53">
        <v>1</v>
      </c>
    </row>
    <row r="17" spans="1:3" ht="15" customHeight="1">
      <c r="A17" s="21">
        <v>13</v>
      </c>
      <c r="B17" s="22" t="s">
        <v>52</v>
      </c>
      <c r="C17" s="53">
        <v>1</v>
      </c>
    </row>
    <row r="18" spans="1:3" ht="15" customHeight="1">
      <c r="A18" s="21">
        <v>14</v>
      </c>
      <c r="B18" s="22" t="s">
        <v>119</v>
      </c>
      <c r="C18" s="53">
        <v>1</v>
      </c>
    </row>
    <row r="19" spans="1:3" ht="15" customHeight="1">
      <c r="A19" s="21">
        <v>15</v>
      </c>
      <c r="B19" s="22" t="s">
        <v>54</v>
      </c>
      <c r="C19" s="53">
        <v>1</v>
      </c>
    </row>
    <row r="20" spans="1:3" ht="15" customHeight="1">
      <c r="A20" s="21">
        <v>16</v>
      </c>
      <c r="B20" s="22" t="s">
        <v>69</v>
      </c>
      <c r="C20" s="53">
        <v>1</v>
      </c>
    </row>
    <row r="21" spans="1:3" ht="15" customHeight="1">
      <c r="A21" s="21">
        <v>17</v>
      </c>
      <c r="B21" s="22" t="s">
        <v>49</v>
      </c>
      <c r="C21" s="53">
        <v>1</v>
      </c>
    </row>
    <row r="22" spans="1:3" ht="15" customHeight="1">
      <c r="A22" s="21">
        <v>18</v>
      </c>
      <c r="B22" s="22" t="s">
        <v>57</v>
      </c>
      <c r="C22" s="53">
        <v>1</v>
      </c>
    </row>
    <row r="23" spans="1:3" ht="15" customHeight="1">
      <c r="A23" s="21">
        <v>19</v>
      </c>
      <c r="B23" s="22" t="s">
        <v>96</v>
      </c>
      <c r="C23" s="53">
        <v>1</v>
      </c>
    </row>
    <row r="24" spans="1:3" ht="15" customHeight="1">
      <c r="A24" s="23">
        <v>20</v>
      </c>
      <c r="B24" s="24" t="s">
        <v>45</v>
      </c>
      <c r="C24" s="54">
        <v>1</v>
      </c>
    </row>
    <row r="25" ht="12.75">
      <c r="C25" s="2">
        <f>SUM(C5:C24)</f>
        <v>44</v>
      </c>
    </row>
  </sheetData>
  <sheetProtection/>
  <autoFilter ref="A4:C4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2017-03-06T18:48:23Z</dcterms:modified>
  <cp:category/>
  <cp:version/>
  <cp:contentType/>
  <cp:contentStatus/>
</cp:coreProperties>
</file>