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<sst xmlns="http://schemas.openxmlformats.org/spreadsheetml/2006/main" count="249" uniqueCount="163">
  <si>
    <t>A.S.D. PODISTICA SOLIDARIETA'</t>
  </si>
  <si>
    <t>COPPOLA</t>
  </si>
  <si>
    <t>AMM</t>
  </si>
  <si>
    <t>AMF</t>
  </si>
  <si>
    <t>BATTAGLIA</t>
  </si>
  <si>
    <t>MATTEI</t>
  </si>
  <si>
    <t>G.S. V.V.F. ROMA</t>
  </si>
  <si>
    <t>00:32:25</t>
  </si>
  <si>
    <t>BARBERA</t>
  </si>
  <si>
    <t>CAT SPORT</t>
  </si>
  <si>
    <t>00:32:47</t>
  </si>
  <si>
    <t>MARCHESINI</t>
  </si>
  <si>
    <t>CRAL POLIGRAFICO</t>
  </si>
  <si>
    <t>00:33:26</t>
  </si>
  <si>
    <t>BERTOLI</t>
  </si>
  <si>
    <t>00:34:00</t>
  </si>
  <si>
    <t>00:34:55</t>
  </si>
  <si>
    <t>SANESI</t>
  </si>
  <si>
    <t>00:35:16</t>
  </si>
  <si>
    <t>DI SOMMA</t>
  </si>
  <si>
    <t>ATLETICA LA SBARRA</t>
  </si>
  <si>
    <t>00:35:35</t>
  </si>
  <si>
    <t>00:37:21</t>
  </si>
  <si>
    <t>FIGLIOLI</t>
  </si>
  <si>
    <t>00:37:49</t>
  </si>
  <si>
    <t>LUTTAZZI</t>
  </si>
  <si>
    <t>00:38:01</t>
  </si>
  <si>
    <t>PILOTTA</t>
  </si>
  <si>
    <t>00:38:17</t>
  </si>
  <si>
    <t>00:38:46</t>
  </si>
  <si>
    <t>SALATINO</t>
  </si>
  <si>
    <t>00:38:58</t>
  </si>
  <si>
    <t>SCARSELLA</t>
  </si>
  <si>
    <t>PIERA</t>
  </si>
  <si>
    <t>MARZOTTA</t>
  </si>
  <si>
    <t>00:39:10</t>
  </si>
  <si>
    <t>VERZELLI</t>
  </si>
  <si>
    <t>NELLO</t>
  </si>
  <si>
    <t>PODISTICA SETTECAMINI</t>
  </si>
  <si>
    <t>00:39:12</t>
  </si>
  <si>
    <t>SEBASTIANELLI</t>
  </si>
  <si>
    <t>00:39:32</t>
  </si>
  <si>
    <t>MAGGIOLINI</t>
  </si>
  <si>
    <t>00:39:34</t>
  </si>
  <si>
    <t>CIPOLLONI</t>
  </si>
  <si>
    <t>00:39:37</t>
  </si>
  <si>
    <t>GAETA</t>
  </si>
  <si>
    <t>ANTONIO FAUSTO</t>
  </si>
  <si>
    <t>00:39:40</t>
  </si>
  <si>
    <t>DI TIO</t>
  </si>
  <si>
    <t>00:39:42</t>
  </si>
  <si>
    <t>FRAZZITTA</t>
  </si>
  <si>
    <t>00:40:08</t>
  </si>
  <si>
    <t>MEDILE</t>
  </si>
  <si>
    <t>00:41:00</t>
  </si>
  <si>
    <t>BORTOLONI</t>
  </si>
  <si>
    <t>NATALE</t>
  </si>
  <si>
    <t>00:41:12</t>
  </si>
  <si>
    <t>00:41:31</t>
  </si>
  <si>
    <t>MAIOZZI</t>
  </si>
  <si>
    <t>00:41:43</t>
  </si>
  <si>
    <t>ELIZABETH</t>
  </si>
  <si>
    <t>CIRONE</t>
  </si>
  <si>
    <t>00:41:59</t>
  </si>
  <si>
    <t>00:42:28</t>
  </si>
  <si>
    <t>BONAMINIO</t>
  </si>
  <si>
    <t>00:43:43</t>
  </si>
  <si>
    <t>PREVITI</t>
  </si>
  <si>
    <t>00:44:14</t>
  </si>
  <si>
    <t>DI GIANDOMENICO</t>
  </si>
  <si>
    <t>JONNY</t>
  </si>
  <si>
    <t>00:44:18</t>
  </si>
  <si>
    <t>FILESI</t>
  </si>
  <si>
    <t>00:44:25</t>
  </si>
  <si>
    <t>CIMINELLI</t>
  </si>
  <si>
    <t>00:44:31</t>
  </si>
  <si>
    <t>MAZZILLI</t>
  </si>
  <si>
    <t>00:44:38</t>
  </si>
  <si>
    <t>SANTARELLI</t>
  </si>
  <si>
    <t>00:45:22</t>
  </si>
  <si>
    <t>AGRUMI</t>
  </si>
  <si>
    <t>00:45:32</t>
  </si>
  <si>
    <t>PIZZUTI</t>
  </si>
  <si>
    <t>00:45:48</t>
  </si>
  <si>
    <t>00:46:13</t>
  </si>
  <si>
    <t>VENTOSILLA SHAW</t>
  </si>
  <si>
    <t>EDITH ROSARIO</t>
  </si>
  <si>
    <t>00:48:23</t>
  </si>
  <si>
    <t>ARATRO</t>
  </si>
  <si>
    <t>00:48:31</t>
  </si>
  <si>
    <t>ANSALDO</t>
  </si>
  <si>
    <t>00:48:38</t>
  </si>
  <si>
    <t>ROSELLI</t>
  </si>
  <si>
    <t>ANTONIA</t>
  </si>
  <si>
    <t>00:54:05</t>
  </si>
  <si>
    <t>PADULA</t>
  </si>
  <si>
    <t>01:05:33</t>
  </si>
  <si>
    <t>FEDERICI</t>
  </si>
  <si>
    <t>01:05:34</t>
  </si>
  <si>
    <t>Maratonina del VII Municipio</t>
  </si>
  <si>
    <t>Roma (RM) Italia - Domenica 10/06/2012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</si>
  <si>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</si>
  <si>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</si>
  <si>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</si>
  <si>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</si>
  <si>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</si>
  <si>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</si>
  <si>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</si>
  <si>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</si>
  <si>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</si>
  <si>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</si>
  <si>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</si>
  <si>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CLAUDIO</t>
  </si>
  <si>
    <t>ROSSI</t>
  </si>
  <si>
    <t>ANDREA</t>
  </si>
  <si>
    <t>MM50</t>
  </si>
  <si>
    <t>RICCARDO</t>
  </si>
  <si>
    <t>GIUSEPPE</t>
  </si>
  <si>
    <t>MM40</t>
  </si>
  <si>
    <t>MM35</t>
  </si>
  <si>
    <t>DANIELE</t>
  </si>
  <si>
    <t>MM45</t>
  </si>
  <si>
    <t>GIAMPAOLO</t>
  </si>
  <si>
    <t>ATLETICA DEL PARCO</t>
  </si>
  <si>
    <t>GIORGIO</t>
  </si>
  <si>
    <t>STEFANO</t>
  </si>
  <si>
    <t>MARCO</t>
  </si>
  <si>
    <t>ANTONIO</t>
  </si>
  <si>
    <t>ROBERTO</t>
  </si>
  <si>
    <t>CIRULLI</t>
  </si>
  <si>
    <t>FRANCESCO</t>
  </si>
  <si>
    <t>FABIO</t>
  </si>
  <si>
    <t>GABRIELE</t>
  </si>
  <si>
    <t>MF35</t>
  </si>
  <si>
    <t>MM55</t>
  </si>
  <si>
    <t>MARCELLO</t>
  </si>
  <si>
    <t>MAURIZIO</t>
  </si>
  <si>
    <t>MASSIMO</t>
  </si>
  <si>
    <t>PAOLO</t>
  </si>
  <si>
    <t>UISP ROMA</t>
  </si>
  <si>
    <t>MF40</t>
  </si>
  <si>
    <t>FRANCO</t>
  </si>
  <si>
    <t>FELICE</t>
  </si>
  <si>
    <t>MM60</t>
  </si>
  <si>
    <t>MAURO</t>
  </si>
  <si>
    <t>TIVOLI MARATHON</t>
  </si>
  <si>
    <t>MF55</t>
  </si>
  <si>
    <t>MM70</t>
  </si>
  <si>
    <t>JOHNSON</t>
  </si>
  <si>
    <t>ROSARIO</t>
  </si>
  <si>
    <t>BARTOCCI</t>
  </si>
  <si>
    <t>MM65</t>
  </si>
  <si>
    <t>MF50</t>
  </si>
  <si>
    <t>LUIGI</t>
  </si>
  <si>
    <t>GERARDO</t>
  </si>
  <si>
    <t>ROBERTA</t>
  </si>
  <si>
    <t>VALENTINA</t>
  </si>
  <si>
    <t>SILVIA</t>
  </si>
  <si>
    <t>GIANFRANCO</t>
  </si>
  <si>
    <t>PATRIZIA</t>
  </si>
  <si>
    <t>GIANNI</t>
  </si>
  <si>
    <t>ANTONELLA</t>
  </si>
  <si>
    <t>FERRARI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</si>
</sst>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vertical="center"/>
    </xf>
    <xf numFmtId="21" fontId="5" fillId="3" borderId="3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7" fillId="0" borderId="5" xfId="0" applyNumberFormat="1" applyFont="1" applyBorder="1" applyAlignment="1">
      <alignment vertical="center"/>
    </xf>
    <xf numFmtId="49" fontId="14" fillId="4" borderId="4" xfId="0" applyNumberFormat="1" applyFont="1" applyFill="1" applyBorder="1" applyAlignment="1">
      <alignment vertical="center"/>
    </xf>
    <xf numFmtId="49" fontId="14" fillId="4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36" customWidth="1"/>
    <col min="7" max="9" width="10.7109375" style="1" customWidth="1"/>
  </cols>
  <sheetData>
    <row r="1" spans="1:9" ht="45" customHeight="1">
      <c r="A1" s="25" t="s">
        <v>99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/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27" t="s">
        <v>100</v>
      </c>
      <c r="B3" s="27"/>
      <c r="C3" s="27"/>
      <c r="D3" s="27"/>
      <c r="E3" s="27"/>
      <c r="F3" s="27"/>
      <c r="G3" s="27"/>
      <c r="H3" s="3" t="s">
        <v>102</v>
      </c>
      <c r="I3" s="4">
        <v>10</v>
      </c>
    </row>
    <row r="4" spans="1:9" ht="37.5" customHeight="1">
      <c r="A4" s="5" t="s">
        <v>103</v>
      </c>
      <c r="B4" s="6" t="s">
        <v>104</v>
      </c>
      <c r="C4" s="7" t="s">
        <v>105</v>
      </c>
      <c r="D4" s="7" t="s">
        <v>106</v>
      </c>
      <c r="E4" s="8" t="s">
        <v>107</v>
      </c>
      <c r="F4" s="35" t="s">
        <v>108</v>
      </c>
      <c r="G4" s="7" t="s">
        <v>109</v>
      </c>
      <c r="H4" s="9" t="s">
        <v>110</v>
      </c>
      <c r="I4" s="9" t="s">
        <v>111</v>
      </c>
    </row>
    <row r="5" spans="1:9" s="12" customFormat="1" ht="15" customHeight="1">
      <c r="A5" s="10">
        <v>1</v>
      </c>
      <c r="B5" s="40" t="s">
        <v>5</v>
      </c>
      <c r="C5" s="40" t="s">
        <v>142</v>
      </c>
      <c r="D5" s="41" t="s">
        <v>2</v>
      </c>
      <c r="E5" s="40" t="s">
        <v>6</v>
      </c>
      <c r="F5" s="41" t="s">
        <v>7</v>
      </c>
      <c r="G5" s="10" t="str">
        <f aca="true" t="shared" si="0" ref="G5:G49">TEXT(INT((HOUR(F5)*3600+MINUTE(F5)*60+SECOND(F5))/$I$3/60),"0")&amp;"."&amp;TEXT(MOD((HOUR(F5)*3600+MINUTE(F5)*60+SECOND(F5))/$I$3,60),"00")&amp;"/km"</f>
        <v>3.15/km</v>
      </c>
      <c r="H5" s="11">
        <f aca="true" t="shared" si="1" ref="H5:H49">F5-$F$5</f>
        <v>0</v>
      </c>
      <c r="I5" s="11">
        <f>F5-INDEX($F$5:$F$49,MATCH(D5,$D$5:$D$49,0))</f>
        <v>0</v>
      </c>
    </row>
    <row r="6" spans="1:9" s="12" customFormat="1" ht="15" customHeight="1">
      <c r="A6" s="13">
        <v>2</v>
      </c>
      <c r="B6" s="42" t="s">
        <v>8</v>
      </c>
      <c r="C6" s="42" t="s">
        <v>149</v>
      </c>
      <c r="D6" s="43" t="s">
        <v>121</v>
      </c>
      <c r="E6" s="42" t="s">
        <v>9</v>
      </c>
      <c r="F6" s="43" t="s">
        <v>10</v>
      </c>
      <c r="G6" s="13" t="str">
        <f t="shared" si="0"/>
        <v>3.17/km</v>
      </c>
      <c r="H6" s="14">
        <f t="shared" si="1"/>
        <v>0.00025462962962962896</v>
      </c>
      <c r="I6" s="14">
        <f>F6-INDEX($F$5:$F$49,MATCH(D6,$D$5:$D$49,0))</f>
        <v>0</v>
      </c>
    </row>
    <row r="7" spans="1:9" s="12" customFormat="1" ht="15" customHeight="1">
      <c r="A7" s="13">
        <v>3</v>
      </c>
      <c r="B7" s="42" t="s">
        <v>11</v>
      </c>
      <c r="C7" s="42" t="s">
        <v>137</v>
      </c>
      <c r="D7" s="43" t="s">
        <v>118</v>
      </c>
      <c r="E7" s="42" t="s">
        <v>12</v>
      </c>
      <c r="F7" s="43" t="s">
        <v>13</v>
      </c>
      <c r="G7" s="13" t="str">
        <f t="shared" si="0"/>
        <v>3.21/km</v>
      </c>
      <c r="H7" s="14">
        <f t="shared" si="1"/>
        <v>0.000706018518518519</v>
      </c>
      <c r="I7" s="14">
        <f>F7-INDEX($F$5:$F$49,MATCH(D7,$D$5:$D$49,0))</f>
        <v>0</v>
      </c>
    </row>
    <row r="8" spans="1:9" s="12" customFormat="1" ht="15" customHeight="1">
      <c r="A8" s="13">
        <v>4</v>
      </c>
      <c r="B8" s="42" t="s">
        <v>14</v>
      </c>
      <c r="C8" s="42" t="s">
        <v>132</v>
      </c>
      <c r="D8" s="43" t="s">
        <v>2</v>
      </c>
      <c r="E8" s="42" t="s">
        <v>9</v>
      </c>
      <c r="F8" s="43" t="s">
        <v>15</v>
      </c>
      <c r="G8" s="13" t="str">
        <f t="shared" si="0"/>
        <v>3.24/km</v>
      </c>
      <c r="H8" s="14">
        <f t="shared" si="1"/>
        <v>0.0010995370370370378</v>
      </c>
      <c r="I8" s="14">
        <f>F8-INDEX($F$5:$F$49,MATCH(D8,$D$5:$D$49,0))</f>
        <v>0.0010995370370370378</v>
      </c>
    </row>
    <row r="9" spans="1:9" s="12" customFormat="1" ht="15" customHeight="1">
      <c r="A9" s="13">
        <v>5</v>
      </c>
      <c r="B9" s="42" t="s">
        <v>150</v>
      </c>
      <c r="C9" s="42" t="s">
        <v>144</v>
      </c>
      <c r="D9" s="43" t="s">
        <v>115</v>
      </c>
      <c r="E9" s="42" t="s">
        <v>9</v>
      </c>
      <c r="F9" s="43" t="s">
        <v>16</v>
      </c>
      <c r="G9" s="13" t="str">
        <f t="shared" si="0"/>
        <v>3.30/km</v>
      </c>
      <c r="H9" s="14">
        <f t="shared" si="1"/>
        <v>0.0017361111111111084</v>
      </c>
      <c r="I9" s="14">
        <f>F9-INDEX($F$5:$F$49,MATCH(D9,$D$5:$D$49,0))</f>
        <v>0</v>
      </c>
    </row>
    <row r="10" spans="1:9" s="12" customFormat="1" ht="15" customHeight="1">
      <c r="A10" s="13">
        <v>6</v>
      </c>
      <c r="B10" s="42" t="s">
        <v>17</v>
      </c>
      <c r="C10" s="42" t="s">
        <v>122</v>
      </c>
      <c r="D10" s="43" t="s">
        <v>115</v>
      </c>
      <c r="E10" s="42" t="s">
        <v>139</v>
      </c>
      <c r="F10" s="43" t="s">
        <v>18</v>
      </c>
      <c r="G10" s="13" t="str">
        <f t="shared" si="0"/>
        <v>3.32/km</v>
      </c>
      <c r="H10" s="14">
        <f t="shared" si="1"/>
        <v>0.0019791666666666673</v>
      </c>
      <c r="I10" s="14">
        <f>F10-INDEX($F$5:$F$49,MATCH(D10,$D$5:$D$49,0))</f>
        <v>0.00024305555555555886</v>
      </c>
    </row>
    <row r="11" spans="1:9" s="12" customFormat="1" ht="15" customHeight="1">
      <c r="A11" s="13">
        <v>7</v>
      </c>
      <c r="B11" s="42" t="s">
        <v>19</v>
      </c>
      <c r="C11" s="42" t="s">
        <v>114</v>
      </c>
      <c r="D11" s="43" t="s">
        <v>2</v>
      </c>
      <c r="E11" s="42" t="s">
        <v>20</v>
      </c>
      <c r="F11" s="43" t="s">
        <v>21</v>
      </c>
      <c r="G11" s="13" t="str">
        <f t="shared" si="0"/>
        <v>3.34/km</v>
      </c>
      <c r="H11" s="14">
        <f t="shared" si="1"/>
        <v>0.0021990740740740755</v>
      </c>
      <c r="I11" s="14">
        <f>F11-INDEX($F$5:$F$49,MATCH(D11,$D$5:$D$49,0))</f>
        <v>0.0021990740740740755</v>
      </c>
    </row>
    <row r="12" spans="1:9" s="12" customFormat="1" ht="15" customHeight="1">
      <c r="A12" s="13">
        <v>8</v>
      </c>
      <c r="B12" s="42" t="s">
        <v>113</v>
      </c>
      <c r="C12" s="42" t="s">
        <v>125</v>
      </c>
      <c r="D12" s="43" t="s">
        <v>121</v>
      </c>
      <c r="E12" s="42" t="s">
        <v>9</v>
      </c>
      <c r="F12" s="43" t="s">
        <v>22</v>
      </c>
      <c r="G12" s="13" t="str">
        <f t="shared" si="0"/>
        <v>3.44/km</v>
      </c>
      <c r="H12" s="14">
        <f t="shared" si="1"/>
        <v>0.0034259259259259295</v>
      </c>
      <c r="I12" s="14">
        <f>F12-INDEX($F$5:$F$49,MATCH(D12,$D$5:$D$49,0))</f>
        <v>0.0031712962962963005</v>
      </c>
    </row>
    <row r="13" spans="1:9" s="12" customFormat="1" ht="15" customHeight="1">
      <c r="A13" s="13">
        <v>9</v>
      </c>
      <c r="B13" s="42" t="s">
        <v>23</v>
      </c>
      <c r="C13" s="42" t="s">
        <v>131</v>
      </c>
      <c r="D13" s="43" t="s">
        <v>2</v>
      </c>
      <c r="E13" s="42" t="s">
        <v>145</v>
      </c>
      <c r="F13" s="43" t="s">
        <v>24</v>
      </c>
      <c r="G13" s="13" t="str">
        <f t="shared" si="0"/>
        <v>3.47/km</v>
      </c>
      <c r="H13" s="14">
        <f t="shared" si="1"/>
        <v>0.0037500000000000033</v>
      </c>
      <c r="I13" s="14">
        <f>F13-INDEX($F$5:$F$49,MATCH(D13,$D$5:$D$49,0))</f>
        <v>0.0037500000000000033</v>
      </c>
    </row>
    <row r="14" spans="1:9" s="12" customFormat="1" ht="15" customHeight="1">
      <c r="A14" s="13">
        <v>10</v>
      </c>
      <c r="B14" s="42" t="s">
        <v>25</v>
      </c>
      <c r="C14" s="42" t="s">
        <v>155</v>
      </c>
      <c r="D14" s="43" t="s">
        <v>133</v>
      </c>
      <c r="E14" s="42" t="s">
        <v>20</v>
      </c>
      <c r="F14" s="43" t="s">
        <v>26</v>
      </c>
      <c r="G14" s="13" t="str">
        <f t="shared" si="0"/>
        <v>3.48/km</v>
      </c>
      <c r="H14" s="14">
        <f t="shared" si="1"/>
        <v>0.0038888888888888896</v>
      </c>
      <c r="I14" s="14">
        <f>F14-INDEX($F$5:$F$49,MATCH(D14,$D$5:$D$49,0))</f>
        <v>0</v>
      </c>
    </row>
    <row r="15" spans="1:9" s="12" customFormat="1" ht="15" customHeight="1">
      <c r="A15" s="13">
        <v>11</v>
      </c>
      <c r="B15" s="42" t="s">
        <v>27</v>
      </c>
      <c r="C15" s="42" t="s">
        <v>141</v>
      </c>
      <c r="D15" s="43" t="s">
        <v>121</v>
      </c>
      <c r="E15" s="42" t="s">
        <v>9</v>
      </c>
      <c r="F15" s="43" t="s">
        <v>28</v>
      </c>
      <c r="G15" s="13" t="str">
        <f t="shared" si="0"/>
        <v>3.50/km</v>
      </c>
      <c r="H15" s="14">
        <f t="shared" si="1"/>
        <v>0.004074074074074074</v>
      </c>
      <c r="I15" s="14">
        <f>F15-INDEX($F$5:$F$49,MATCH(D15,$D$5:$D$49,0))</f>
        <v>0.0038194444444444448</v>
      </c>
    </row>
    <row r="16" spans="1:9" s="12" customFormat="1" ht="15" customHeight="1">
      <c r="A16" s="13">
        <v>12</v>
      </c>
      <c r="B16" s="42" t="s">
        <v>129</v>
      </c>
      <c r="C16" s="42" t="s">
        <v>160</v>
      </c>
      <c r="D16" s="43" t="s">
        <v>118</v>
      </c>
      <c r="E16" s="42" t="s">
        <v>9</v>
      </c>
      <c r="F16" s="43" t="s">
        <v>29</v>
      </c>
      <c r="G16" s="13" t="str">
        <f t="shared" si="0"/>
        <v>3.53/km</v>
      </c>
      <c r="H16" s="14">
        <f t="shared" si="1"/>
        <v>0.004409722222222221</v>
      </c>
      <c r="I16" s="14">
        <f>F16-INDEX($F$5:$F$49,MATCH(D16,$D$5:$D$49,0))</f>
        <v>0.003703703703703702</v>
      </c>
    </row>
    <row r="17" spans="1:9" s="12" customFormat="1" ht="15" customHeight="1">
      <c r="A17" s="13">
        <v>13</v>
      </c>
      <c r="B17" s="42" t="s">
        <v>30</v>
      </c>
      <c r="C17" s="42" t="s">
        <v>117</v>
      </c>
      <c r="D17" s="43" t="s">
        <v>143</v>
      </c>
      <c r="E17" s="42" t="s">
        <v>9</v>
      </c>
      <c r="F17" s="43" t="s">
        <v>31</v>
      </c>
      <c r="G17" s="13" t="str">
        <f t="shared" si="0"/>
        <v>3.54/km</v>
      </c>
      <c r="H17" s="14">
        <f t="shared" si="1"/>
        <v>0.004548611111111114</v>
      </c>
      <c r="I17" s="14">
        <f>F17-INDEX($F$5:$F$49,MATCH(D17,$D$5:$D$49,0))</f>
        <v>0</v>
      </c>
    </row>
    <row r="18" spans="1:9" s="12" customFormat="1" ht="15" customHeight="1">
      <c r="A18" s="13">
        <v>14</v>
      </c>
      <c r="B18" s="42" t="s">
        <v>32</v>
      </c>
      <c r="C18" s="42" t="s">
        <v>33</v>
      </c>
      <c r="D18" s="43" t="s">
        <v>146</v>
      </c>
      <c r="E18" s="42" t="s">
        <v>9</v>
      </c>
      <c r="F18" s="43" t="s">
        <v>31</v>
      </c>
      <c r="G18" s="13" t="str">
        <f t="shared" si="0"/>
        <v>3.54/km</v>
      </c>
      <c r="H18" s="14">
        <f t="shared" si="1"/>
        <v>0.004548611111111114</v>
      </c>
      <c r="I18" s="14">
        <f>F18-INDEX($F$5:$F$49,MATCH(D18,$D$5:$D$49,0))</f>
        <v>0</v>
      </c>
    </row>
    <row r="19" spans="1:9" s="12" customFormat="1" ht="15" customHeight="1">
      <c r="A19" s="13">
        <v>15</v>
      </c>
      <c r="B19" s="42" t="s">
        <v>34</v>
      </c>
      <c r="C19" s="42" t="s">
        <v>127</v>
      </c>
      <c r="D19" s="43" t="s">
        <v>121</v>
      </c>
      <c r="E19" s="42" t="s">
        <v>9</v>
      </c>
      <c r="F19" s="43" t="s">
        <v>35</v>
      </c>
      <c r="G19" s="13" t="str">
        <f t="shared" si="0"/>
        <v>3.55/km</v>
      </c>
      <c r="H19" s="14">
        <f t="shared" si="1"/>
        <v>0.004687500000000001</v>
      </c>
      <c r="I19" s="14">
        <f>F19-INDEX($F$5:$F$49,MATCH(D19,$D$5:$D$49,0))</f>
        <v>0.004432870370370372</v>
      </c>
    </row>
    <row r="20" spans="1:9" s="12" customFormat="1" ht="15" customHeight="1">
      <c r="A20" s="13">
        <v>16</v>
      </c>
      <c r="B20" s="42" t="s">
        <v>36</v>
      </c>
      <c r="C20" s="42" t="s">
        <v>37</v>
      </c>
      <c r="D20" s="43" t="s">
        <v>115</v>
      </c>
      <c r="E20" s="42" t="s">
        <v>38</v>
      </c>
      <c r="F20" s="43" t="s">
        <v>39</v>
      </c>
      <c r="G20" s="13" t="str">
        <f t="shared" si="0"/>
        <v>3.55/km</v>
      </c>
      <c r="H20" s="14">
        <f t="shared" si="1"/>
        <v>0.004710648148148155</v>
      </c>
      <c r="I20" s="14">
        <f>F20-INDEX($F$5:$F$49,MATCH(D20,$D$5:$D$49,0))</f>
        <v>0.0029745370370370464</v>
      </c>
    </row>
    <row r="21" spans="1:9" s="12" customFormat="1" ht="15" customHeight="1">
      <c r="A21" s="13">
        <v>17</v>
      </c>
      <c r="B21" s="42" t="s">
        <v>40</v>
      </c>
      <c r="C21" s="42" t="s">
        <v>130</v>
      </c>
      <c r="D21" s="43" t="s">
        <v>118</v>
      </c>
      <c r="E21" s="42" t="s">
        <v>9</v>
      </c>
      <c r="F21" s="43" t="s">
        <v>41</v>
      </c>
      <c r="G21" s="13" t="str">
        <f t="shared" si="0"/>
        <v>3.57/km</v>
      </c>
      <c r="H21" s="14">
        <f t="shared" si="1"/>
        <v>0.00494212962962963</v>
      </c>
      <c r="I21" s="14">
        <f>F21-INDEX($F$5:$F$49,MATCH(D21,$D$5:$D$49,0))</f>
        <v>0.004236111111111111</v>
      </c>
    </row>
    <row r="22" spans="1:9" s="12" customFormat="1" ht="15" customHeight="1">
      <c r="A22" s="13">
        <v>18</v>
      </c>
      <c r="B22" s="42" t="s">
        <v>42</v>
      </c>
      <c r="C22" s="42" t="s">
        <v>138</v>
      </c>
      <c r="D22" s="43" t="s">
        <v>118</v>
      </c>
      <c r="E22" s="42" t="s">
        <v>9</v>
      </c>
      <c r="F22" s="43" t="s">
        <v>43</v>
      </c>
      <c r="G22" s="13" t="str">
        <f t="shared" si="0"/>
        <v>3.57/km</v>
      </c>
      <c r="H22" s="14">
        <f t="shared" si="1"/>
        <v>0.00496527777777778</v>
      </c>
      <c r="I22" s="14">
        <f>F22-INDEX($F$5:$F$49,MATCH(D22,$D$5:$D$49,0))</f>
        <v>0.004259259259259261</v>
      </c>
    </row>
    <row r="23" spans="1:9" s="12" customFormat="1" ht="15" customHeight="1">
      <c r="A23" s="13">
        <v>19</v>
      </c>
      <c r="B23" s="42" t="s">
        <v>44</v>
      </c>
      <c r="C23" s="42" t="s">
        <v>116</v>
      </c>
      <c r="D23" s="43" t="s">
        <v>121</v>
      </c>
      <c r="E23" s="42" t="s">
        <v>12</v>
      </c>
      <c r="F23" s="43" t="s">
        <v>45</v>
      </c>
      <c r="G23" s="13" t="str">
        <f t="shared" si="0"/>
        <v>3.58/km</v>
      </c>
      <c r="H23" s="14">
        <f t="shared" si="1"/>
        <v>0.005000000000000001</v>
      </c>
      <c r="I23" s="14">
        <f>F23-INDEX($F$5:$F$49,MATCH(D23,$D$5:$D$49,0))</f>
        <v>0.004745370370370372</v>
      </c>
    </row>
    <row r="24" spans="1:9" s="12" customFormat="1" ht="15" customHeight="1">
      <c r="A24" s="13">
        <v>20</v>
      </c>
      <c r="B24" s="42" t="s">
        <v>46</v>
      </c>
      <c r="C24" s="42" t="s">
        <v>47</v>
      </c>
      <c r="D24" s="43" t="s">
        <v>151</v>
      </c>
      <c r="E24" s="42" t="s">
        <v>145</v>
      </c>
      <c r="F24" s="43" t="s">
        <v>48</v>
      </c>
      <c r="G24" s="13" t="str">
        <f t="shared" si="0"/>
        <v>3.58/km</v>
      </c>
      <c r="H24" s="14">
        <f t="shared" si="1"/>
        <v>0.005034722222222222</v>
      </c>
      <c r="I24" s="14">
        <f>F24-INDEX($F$5:$F$49,MATCH(D24,$D$5:$D$49,0))</f>
        <v>0</v>
      </c>
    </row>
    <row r="25" spans="1:9" s="12" customFormat="1" ht="15" customHeight="1">
      <c r="A25" s="13">
        <v>21</v>
      </c>
      <c r="B25" s="42" t="s">
        <v>49</v>
      </c>
      <c r="C25" s="42" t="s">
        <v>117</v>
      </c>
      <c r="D25" s="43" t="s">
        <v>118</v>
      </c>
      <c r="E25" s="42" t="s">
        <v>9</v>
      </c>
      <c r="F25" s="43" t="s">
        <v>50</v>
      </c>
      <c r="G25" s="13" t="str">
        <f t="shared" si="0"/>
        <v>3.58/km</v>
      </c>
      <c r="H25" s="14">
        <f t="shared" si="1"/>
        <v>0.005057870370370376</v>
      </c>
      <c r="I25" s="14">
        <f>F25-INDEX($F$5:$F$49,MATCH(D25,$D$5:$D$49,0))</f>
        <v>0.004351851851851857</v>
      </c>
    </row>
    <row r="26" spans="1:9" s="12" customFormat="1" ht="15" customHeight="1">
      <c r="A26" s="13">
        <v>22</v>
      </c>
      <c r="B26" s="42" t="s">
        <v>51</v>
      </c>
      <c r="C26" s="42" t="s">
        <v>161</v>
      </c>
      <c r="D26" s="43" t="s">
        <v>140</v>
      </c>
      <c r="E26" s="42" t="s">
        <v>9</v>
      </c>
      <c r="F26" s="43" t="s">
        <v>52</v>
      </c>
      <c r="G26" s="13" t="str">
        <f t="shared" si="0"/>
        <v>4.01/km</v>
      </c>
      <c r="H26" s="14">
        <f t="shared" si="1"/>
        <v>0.0053587962962962955</v>
      </c>
      <c r="I26" s="14">
        <f>F26-INDEX($F$5:$F$49,MATCH(D26,$D$5:$D$49,0))</f>
        <v>0</v>
      </c>
    </row>
    <row r="27" spans="1:9" s="12" customFormat="1" ht="15" customHeight="1">
      <c r="A27" s="13">
        <v>23</v>
      </c>
      <c r="B27" s="42" t="s">
        <v>53</v>
      </c>
      <c r="C27" s="42" t="s">
        <v>131</v>
      </c>
      <c r="D27" s="43" t="s">
        <v>121</v>
      </c>
      <c r="E27" s="42" t="s">
        <v>9</v>
      </c>
      <c r="F27" s="43" t="s">
        <v>54</v>
      </c>
      <c r="G27" s="13" t="str">
        <f t="shared" si="0"/>
        <v>4.06/km</v>
      </c>
      <c r="H27" s="14">
        <f t="shared" si="1"/>
        <v>0.005960648148148149</v>
      </c>
      <c r="I27" s="14">
        <f>F27-INDEX($F$5:$F$49,MATCH(D27,$D$5:$D$49,0))</f>
        <v>0.00570601851851852</v>
      </c>
    </row>
    <row r="28" spans="1:9" s="15" customFormat="1" ht="15" customHeight="1">
      <c r="A28" s="30">
        <v>24</v>
      </c>
      <c r="B28" s="38" t="s">
        <v>55</v>
      </c>
      <c r="C28" s="38" t="s">
        <v>56</v>
      </c>
      <c r="D28" s="39" t="s">
        <v>143</v>
      </c>
      <c r="E28" s="38" t="s">
        <v>0</v>
      </c>
      <c r="F28" s="39" t="s">
        <v>57</v>
      </c>
      <c r="G28" s="30" t="str">
        <f t="shared" si="0"/>
        <v>4.07/km</v>
      </c>
      <c r="H28" s="32">
        <f t="shared" si="1"/>
        <v>0.006099537037037042</v>
      </c>
      <c r="I28" s="32">
        <f>F28-INDEX($F$5:$F$49,MATCH(D28,$D$5:$D$49,0))</f>
        <v>0.0015509259259259278</v>
      </c>
    </row>
    <row r="29" spans="1:9" ht="15" customHeight="1">
      <c r="A29" s="13">
        <v>25</v>
      </c>
      <c r="B29" s="42" t="s">
        <v>162</v>
      </c>
      <c r="C29" s="42" t="s">
        <v>156</v>
      </c>
      <c r="D29" s="43" t="s">
        <v>3</v>
      </c>
      <c r="E29" s="42" t="s">
        <v>20</v>
      </c>
      <c r="F29" s="43" t="s">
        <v>58</v>
      </c>
      <c r="G29" s="13" t="str">
        <f t="shared" si="0"/>
        <v>4.09/km</v>
      </c>
      <c r="H29" s="14">
        <f t="shared" si="1"/>
        <v>0.006319444444444447</v>
      </c>
      <c r="I29" s="14">
        <f>F29-INDEX($F$5:$F$49,MATCH(D29,$D$5:$D$49,0))</f>
        <v>0</v>
      </c>
    </row>
    <row r="30" spans="1:9" ht="15" customHeight="1">
      <c r="A30" s="13">
        <v>26</v>
      </c>
      <c r="B30" s="42" t="s">
        <v>59</v>
      </c>
      <c r="C30" s="42" t="s">
        <v>135</v>
      </c>
      <c r="D30" s="43" t="s">
        <v>121</v>
      </c>
      <c r="E30" s="42" t="s">
        <v>9</v>
      </c>
      <c r="F30" s="43" t="s">
        <v>60</v>
      </c>
      <c r="G30" s="13" t="str">
        <f t="shared" si="0"/>
        <v>4.10/km</v>
      </c>
      <c r="H30" s="14">
        <f t="shared" si="1"/>
        <v>0.006458333333333333</v>
      </c>
      <c r="I30" s="14">
        <f>F30-INDEX($F$5:$F$49,MATCH(D30,$D$5:$D$49,0))</f>
        <v>0.006203703703703704</v>
      </c>
    </row>
    <row r="31" spans="1:9" ht="15" customHeight="1">
      <c r="A31" s="13">
        <v>27</v>
      </c>
      <c r="B31" s="42" t="s">
        <v>148</v>
      </c>
      <c r="C31" s="42" t="s">
        <v>61</v>
      </c>
      <c r="D31" s="43" t="s">
        <v>3</v>
      </c>
      <c r="E31" s="42" t="s">
        <v>9</v>
      </c>
      <c r="F31" s="43" t="s">
        <v>60</v>
      </c>
      <c r="G31" s="13" t="str">
        <f t="shared" si="0"/>
        <v>4.10/km</v>
      </c>
      <c r="H31" s="14">
        <f t="shared" si="1"/>
        <v>0.006458333333333333</v>
      </c>
      <c r="I31" s="14">
        <f>F31-INDEX($F$5:$F$49,MATCH(D31,$D$5:$D$49,0))</f>
        <v>0.00013888888888888631</v>
      </c>
    </row>
    <row r="32" spans="1:9" ht="15" customHeight="1">
      <c r="A32" s="13">
        <v>28</v>
      </c>
      <c r="B32" s="42" t="s">
        <v>62</v>
      </c>
      <c r="C32" s="42" t="s">
        <v>120</v>
      </c>
      <c r="D32" s="43" t="s">
        <v>118</v>
      </c>
      <c r="E32" s="42" t="s">
        <v>38</v>
      </c>
      <c r="F32" s="43" t="s">
        <v>63</v>
      </c>
      <c r="G32" s="13" t="str">
        <f t="shared" si="0"/>
        <v>4.12/km</v>
      </c>
      <c r="H32" s="14">
        <f t="shared" si="1"/>
        <v>0.006643518518518521</v>
      </c>
      <c r="I32" s="14">
        <f>F32-INDEX($F$5:$F$49,MATCH(D32,$D$5:$D$49,0))</f>
        <v>0.005937500000000002</v>
      </c>
    </row>
    <row r="33" spans="1:9" ht="15" customHeight="1">
      <c r="A33" s="13">
        <v>29</v>
      </c>
      <c r="B33" s="42" t="s">
        <v>1</v>
      </c>
      <c r="C33" s="42" t="s">
        <v>153</v>
      </c>
      <c r="D33" s="43" t="s">
        <v>134</v>
      </c>
      <c r="E33" s="42" t="s">
        <v>9</v>
      </c>
      <c r="F33" s="43" t="s">
        <v>64</v>
      </c>
      <c r="G33" s="13" t="str">
        <f t="shared" si="0"/>
        <v>4.15/km</v>
      </c>
      <c r="H33" s="14">
        <f t="shared" si="1"/>
        <v>0.006979166666666672</v>
      </c>
      <c r="I33" s="14">
        <f>F33-INDEX($F$5:$F$49,MATCH(D33,$D$5:$D$49,0))</f>
        <v>0</v>
      </c>
    </row>
    <row r="34" spans="1:9" ht="15" customHeight="1">
      <c r="A34" s="13">
        <v>30</v>
      </c>
      <c r="B34" s="42" t="s">
        <v>65</v>
      </c>
      <c r="C34" s="42" t="s">
        <v>128</v>
      </c>
      <c r="D34" s="43" t="s">
        <v>115</v>
      </c>
      <c r="E34" s="42" t="s">
        <v>9</v>
      </c>
      <c r="F34" s="43" t="s">
        <v>66</v>
      </c>
      <c r="G34" s="13" t="str">
        <f t="shared" si="0"/>
        <v>4.22/km</v>
      </c>
      <c r="H34" s="14">
        <f t="shared" si="1"/>
        <v>0.007847222222222224</v>
      </c>
      <c r="I34" s="14">
        <f>F34-INDEX($F$5:$F$49,MATCH(D34,$D$5:$D$49,0))</f>
        <v>0.006111111111111116</v>
      </c>
    </row>
    <row r="35" spans="1:9" ht="15" customHeight="1">
      <c r="A35" s="13">
        <v>31</v>
      </c>
      <c r="B35" s="42" t="s">
        <v>67</v>
      </c>
      <c r="C35" s="42" t="s">
        <v>138</v>
      </c>
      <c r="D35" s="43" t="s">
        <v>115</v>
      </c>
      <c r="E35" s="42" t="s">
        <v>9</v>
      </c>
      <c r="F35" s="43" t="s">
        <v>68</v>
      </c>
      <c r="G35" s="13" t="str">
        <f t="shared" si="0"/>
        <v>4.25/km</v>
      </c>
      <c r="H35" s="14">
        <f t="shared" si="1"/>
        <v>0.008206018518518519</v>
      </c>
      <c r="I35" s="14">
        <f>F35-INDEX($F$5:$F$49,MATCH(D35,$D$5:$D$49,0))</f>
        <v>0.00646990740740741</v>
      </c>
    </row>
    <row r="36" spans="1:9" ht="15" customHeight="1">
      <c r="A36" s="13">
        <v>32</v>
      </c>
      <c r="B36" s="42" t="s">
        <v>69</v>
      </c>
      <c r="C36" s="42" t="s">
        <v>70</v>
      </c>
      <c r="D36" s="43" t="s">
        <v>2</v>
      </c>
      <c r="E36" s="42" t="s">
        <v>9</v>
      </c>
      <c r="F36" s="43" t="s">
        <v>71</v>
      </c>
      <c r="G36" s="13" t="str">
        <f t="shared" si="0"/>
        <v>4.26/km</v>
      </c>
      <c r="H36" s="14">
        <f t="shared" si="1"/>
        <v>0.008252314814814813</v>
      </c>
      <c r="I36" s="14">
        <f>F36-INDEX($F$5:$F$49,MATCH(D36,$D$5:$D$49,0))</f>
        <v>0.008252314814814813</v>
      </c>
    </row>
    <row r="37" spans="1:9" ht="15" customHeight="1">
      <c r="A37" s="13">
        <v>33</v>
      </c>
      <c r="B37" s="42" t="s">
        <v>72</v>
      </c>
      <c r="C37" s="42" t="s">
        <v>136</v>
      </c>
      <c r="D37" s="43" t="s">
        <v>134</v>
      </c>
      <c r="E37" s="42" t="s">
        <v>9</v>
      </c>
      <c r="F37" s="43" t="s">
        <v>73</v>
      </c>
      <c r="G37" s="13" t="str">
        <f t="shared" si="0"/>
        <v>4.27/km</v>
      </c>
      <c r="H37" s="14">
        <f t="shared" si="1"/>
        <v>0.008333333333333331</v>
      </c>
      <c r="I37" s="14">
        <f>F37-INDEX($F$5:$F$49,MATCH(D37,$D$5:$D$49,0))</f>
        <v>0.0013541666666666598</v>
      </c>
    </row>
    <row r="38" spans="1:9" ht="15" customHeight="1">
      <c r="A38" s="13">
        <v>34</v>
      </c>
      <c r="B38" s="42" t="s">
        <v>74</v>
      </c>
      <c r="C38" s="42" t="s">
        <v>124</v>
      </c>
      <c r="D38" s="43" t="s">
        <v>2</v>
      </c>
      <c r="E38" s="42" t="s">
        <v>9</v>
      </c>
      <c r="F38" s="43" t="s">
        <v>75</v>
      </c>
      <c r="G38" s="13" t="str">
        <f t="shared" si="0"/>
        <v>4.27/km</v>
      </c>
      <c r="H38" s="14">
        <f t="shared" si="1"/>
        <v>0.008402777777777776</v>
      </c>
      <c r="I38" s="14">
        <f>F38-INDEX($F$5:$F$49,MATCH(D38,$D$5:$D$49,0))</f>
        <v>0.008402777777777776</v>
      </c>
    </row>
    <row r="39" spans="1:9" ht="15" customHeight="1">
      <c r="A39" s="13">
        <v>35</v>
      </c>
      <c r="B39" s="42" t="s">
        <v>76</v>
      </c>
      <c r="C39" s="42" t="s">
        <v>126</v>
      </c>
      <c r="D39" s="43" t="s">
        <v>119</v>
      </c>
      <c r="E39" s="42" t="s">
        <v>12</v>
      </c>
      <c r="F39" s="43" t="s">
        <v>77</v>
      </c>
      <c r="G39" s="13" t="str">
        <f t="shared" si="0"/>
        <v>4.28/km</v>
      </c>
      <c r="H39" s="14">
        <f t="shared" si="1"/>
        <v>0.008483796296296298</v>
      </c>
      <c r="I39" s="14">
        <f>F39-INDEX($F$5:$F$49,MATCH(D39,$D$5:$D$49,0))</f>
        <v>0</v>
      </c>
    </row>
    <row r="40" spans="1:9" ht="15" customHeight="1">
      <c r="A40" s="30">
        <v>36</v>
      </c>
      <c r="B40" s="38" t="s">
        <v>78</v>
      </c>
      <c r="C40" s="38" t="s">
        <v>159</v>
      </c>
      <c r="D40" s="39" t="s">
        <v>146</v>
      </c>
      <c r="E40" s="38" t="s">
        <v>0</v>
      </c>
      <c r="F40" s="39" t="s">
        <v>79</v>
      </c>
      <c r="G40" s="30" t="str">
        <f t="shared" si="0"/>
        <v>4.32/km</v>
      </c>
      <c r="H40" s="32">
        <f t="shared" si="1"/>
        <v>0.008993055555555553</v>
      </c>
      <c r="I40" s="32">
        <f>F40-INDEX($F$5:$F$49,MATCH(D40,$D$5:$D$49,0))</f>
        <v>0.004444444444444438</v>
      </c>
    </row>
    <row r="41" spans="1:9" ht="15" customHeight="1">
      <c r="A41" s="13">
        <v>37</v>
      </c>
      <c r="B41" s="42" t="s">
        <v>80</v>
      </c>
      <c r="C41" s="42" t="s">
        <v>112</v>
      </c>
      <c r="D41" s="43" t="s">
        <v>134</v>
      </c>
      <c r="E41" s="42" t="s">
        <v>9</v>
      </c>
      <c r="F41" s="43" t="s">
        <v>81</v>
      </c>
      <c r="G41" s="13" t="str">
        <f t="shared" si="0"/>
        <v>4.33/km</v>
      </c>
      <c r="H41" s="14">
        <f t="shared" si="1"/>
        <v>0.009108796296296295</v>
      </c>
      <c r="I41" s="14">
        <f>F41-INDEX($F$5:$F$49,MATCH(D41,$D$5:$D$49,0))</f>
        <v>0.0021296296296296237</v>
      </c>
    </row>
    <row r="42" spans="1:9" ht="15" customHeight="1">
      <c r="A42" s="13">
        <v>38</v>
      </c>
      <c r="B42" s="42" t="s">
        <v>82</v>
      </c>
      <c r="C42" s="42" t="s">
        <v>158</v>
      </c>
      <c r="D42" s="43" t="s">
        <v>115</v>
      </c>
      <c r="E42" s="42" t="s">
        <v>9</v>
      </c>
      <c r="F42" s="43" t="s">
        <v>83</v>
      </c>
      <c r="G42" s="13" t="str">
        <f t="shared" si="0"/>
        <v>4.35/km</v>
      </c>
      <c r="H42" s="14">
        <f t="shared" si="1"/>
        <v>0.00929398148148148</v>
      </c>
      <c r="I42" s="14">
        <f>F42-INDEX($F$5:$F$49,MATCH(D42,$D$5:$D$49,0))</f>
        <v>0.007557870370370371</v>
      </c>
    </row>
    <row r="43" spans="1:9" ht="15" customHeight="1">
      <c r="A43" s="13">
        <v>39</v>
      </c>
      <c r="B43" s="42" t="s">
        <v>4</v>
      </c>
      <c r="C43" s="42" t="s">
        <v>117</v>
      </c>
      <c r="D43" s="43" t="s">
        <v>115</v>
      </c>
      <c r="E43" s="42" t="s">
        <v>123</v>
      </c>
      <c r="F43" s="43" t="s">
        <v>84</v>
      </c>
      <c r="G43" s="13" t="str">
        <f t="shared" si="0"/>
        <v>4.37/km</v>
      </c>
      <c r="H43" s="14">
        <f t="shared" si="1"/>
        <v>0.00958333333333334</v>
      </c>
      <c r="I43" s="14">
        <f>F43-INDEX($F$5:$F$49,MATCH(D43,$D$5:$D$49,0))</f>
        <v>0.007847222222222231</v>
      </c>
    </row>
    <row r="44" spans="1:9" ht="15" customHeight="1">
      <c r="A44" s="13">
        <v>40</v>
      </c>
      <c r="B44" s="42" t="s">
        <v>85</v>
      </c>
      <c r="C44" s="42" t="s">
        <v>86</v>
      </c>
      <c r="D44" s="43" t="s">
        <v>115</v>
      </c>
      <c r="E44" s="42" t="s">
        <v>9</v>
      </c>
      <c r="F44" s="43" t="s">
        <v>87</v>
      </c>
      <c r="G44" s="13" t="str">
        <f t="shared" si="0"/>
        <v>4.50/km</v>
      </c>
      <c r="H44" s="14">
        <f t="shared" si="1"/>
        <v>0.011087962962962966</v>
      </c>
      <c r="I44" s="14">
        <f>F44-INDEX($F$5:$F$49,MATCH(D44,$D$5:$D$49,0))</f>
        <v>0.009351851851851858</v>
      </c>
    </row>
    <row r="45" spans="1:9" ht="15" customHeight="1">
      <c r="A45" s="13">
        <v>41</v>
      </c>
      <c r="B45" s="42" t="s">
        <v>88</v>
      </c>
      <c r="C45" s="42" t="s">
        <v>136</v>
      </c>
      <c r="D45" s="43" t="s">
        <v>115</v>
      </c>
      <c r="E45" s="42" t="s">
        <v>9</v>
      </c>
      <c r="F45" s="43" t="s">
        <v>89</v>
      </c>
      <c r="G45" s="13" t="str">
        <f t="shared" si="0"/>
        <v>4.51/km</v>
      </c>
      <c r="H45" s="14">
        <f t="shared" si="1"/>
        <v>0.011180555555555555</v>
      </c>
      <c r="I45" s="14">
        <f>F45-INDEX($F$5:$F$49,MATCH(D45,$D$5:$D$49,0))</f>
        <v>0.009444444444444446</v>
      </c>
    </row>
    <row r="46" spans="1:9" ht="15" customHeight="1">
      <c r="A46" s="13">
        <v>42</v>
      </c>
      <c r="B46" s="42" t="s">
        <v>90</v>
      </c>
      <c r="C46" s="42" t="s">
        <v>138</v>
      </c>
      <c r="D46" s="43" t="s">
        <v>134</v>
      </c>
      <c r="E46" s="42" t="s">
        <v>9</v>
      </c>
      <c r="F46" s="43" t="s">
        <v>91</v>
      </c>
      <c r="G46" s="13" t="str">
        <f t="shared" si="0"/>
        <v>4.52/km</v>
      </c>
      <c r="H46" s="14">
        <f t="shared" si="1"/>
        <v>0.011261574074074077</v>
      </c>
      <c r="I46" s="14">
        <f>F46-INDEX($F$5:$F$49,MATCH(D46,$D$5:$D$49,0))</f>
        <v>0.004282407407407405</v>
      </c>
    </row>
    <row r="47" spans="1:9" ht="15" customHeight="1">
      <c r="A47" s="13">
        <v>43</v>
      </c>
      <c r="B47" s="42" t="s">
        <v>92</v>
      </c>
      <c r="C47" s="42" t="s">
        <v>93</v>
      </c>
      <c r="D47" s="43" t="s">
        <v>152</v>
      </c>
      <c r="E47" s="42" t="s">
        <v>9</v>
      </c>
      <c r="F47" s="43" t="s">
        <v>94</v>
      </c>
      <c r="G47" s="13" t="str">
        <f t="shared" si="0"/>
        <v>5.25/km</v>
      </c>
      <c r="H47" s="14">
        <f t="shared" si="1"/>
        <v>0.0150462962962963</v>
      </c>
      <c r="I47" s="14">
        <f>F47-INDEX($F$5:$F$49,MATCH(D47,$D$5:$D$49,0))</f>
        <v>0</v>
      </c>
    </row>
    <row r="48" spans="1:9" ht="15" customHeight="1">
      <c r="A48" s="13">
        <v>44</v>
      </c>
      <c r="B48" s="42" t="s">
        <v>95</v>
      </c>
      <c r="C48" s="42" t="s">
        <v>154</v>
      </c>
      <c r="D48" s="43" t="s">
        <v>147</v>
      </c>
      <c r="E48" s="42" t="s">
        <v>9</v>
      </c>
      <c r="F48" s="43" t="s">
        <v>96</v>
      </c>
      <c r="G48" s="13" t="str">
        <f t="shared" si="0"/>
        <v>6.33/km</v>
      </c>
      <c r="H48" s="14">
        <f t="shared" si="1"/>
        <v>0.023009259259259264</v>
      </c>
      <c r="I48" s="14">
        <f>F48-INDEX($F$5:$F$49,MATCH(D48,$D$5:$D$49,0))</f>
        <v>0</v>
      </c>
    </row>
    <row r="49" spans="1:9" ht="15" customHeight="1">
      <c r="A49" s="16">
        <v>45</v>
      </c>
      <c r="B49" s="44" t="s">
        <v>97</v>
      </c>
      <c r="C49" s="44" t="s">
        <v>157</v>
      </c>
      <c r="D49" s="45" t="s">
        <v>3</v>
      </c>
      <c r="E49" s="44" t="s">
        <v>9</v>
      </c>
      <c r="F49" s="45" t="s">
        <v>98</v>
      </c>
      <c r="G49" s="16" t="str">
        <f t="shared" si="0"/>
        <v>6.33/km</v>
      </c>
      <c r="H49" s="17">
        <f t="shared" si="1"/>
        <v>0.023020833333333338</v>
      </c>
      <c r="I49" s="17">
        <f>F49-INDEX($F$5:$F$49,MATCH(D49,$D$5:$D$49,0))</f>
        <v>0.01670138888888889</v>
      </c>
    </row>
  </sheetData>
  <autoFilter ref="A4:I4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pane ySplit="3" topLeftCell="BM4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8" t="str">
        <f>Individuale!A1</f>
        <v>Maratonina del VII Municipio</v>
      </c>
      <c r="B1" s="28"/>
      <c r="C1" s="28"/>
    </row>
    <row r="2" spans="1:3" ht="42" customHeight="1">
      <c r="A2" s="29" t="str">
        <f>Individuale!A3&amp;" km. "&amp;Individuale!I3</f>
        <v>Roma (RM) Italia - Domenica 10/06/2012 km. 10</v>
      </c>
      <c r="B2" s="29"/>
      <c r="C2" s="29"/>
    </row>
    <row r="3" spans="1:3" ht="24.75" customHeight="1">
      <c r="A3" s="18" t="s">
        <v>103</v>
      </c>
      <c r="B3" s="19" t="s">
        <v>107</v>
      </c>
      <c r="C3" s="19" t="s">
        <v>101</v>
      </c>
    </row>
    <row r="4" spans="1:3" ht="15" customHeight="1">
      <c r="A4" s="10">
        <v>1</v>
      </c>
      <c r="B4" s="20" t="s">
        <v>9</v>
      </c>
      <c r="C4" s="33">
        <v>30</v>
      </c>
    </row>
    <row r="5" spans="1:3" ht="15" customHeight="1">
      <c r="A5" s="23">
        <v>2</v>
      </c>
      <c r="B5" s="21" t="s">
        <v>20</v>
      </c>
      <c r="C5" s="34">
        <v>3</v>
      </c>
    </row>
    <row r="6" spans="1:3" ht="15" customHeight="1">
      <c r="A6" s="23">
        <v>3</v>
      </c>
      <c r="B6" s="21" t="s">
        <v>12</v>
      </c>
      <c r="C6" s="34">
        <v>3</v>
      </c>
    </row>
    <row r="7" spans="1:3" ht="15" customHeight="1">
      <c r="A7" s="30">
        <v>4</v>
      </c>
      <c r="B7" s="31" t="s">
        <v>0</v>
      </c>
      <c r="C7" s="46">
        <v>2</v>
      </c>
    </row>
    <row r="8" spans="1:3" ht="15" customHeight="1">
      <c r="A8" s="23">
        <v>5</v>
      </c>
      <c r="B8" s="21" t="s">
        <v>38</v>
      </c>
      <c r="C8" s="34">
        <v>2</v>
      </c>
    </row>
    <row r="9" spans="1:3" ht="15" customHeight="1">
      <c r="A9" s="23">
        <v>6</v>
      </c>
      <c r="B9" s="21" t="s">
        <v>145</v>
      </c>
      <c r="C9" s="34">
        <v>2</v>
      </c>
    </row>
    <row r="10" spans="1:3" ht="15" customHeight="1">
      <c r="A10" s="23">
        <v>7</v>
      </c>
      <c r="B10" s="21" t="s">
        <v>123</v>
      </c>
      <c r="C10" s="34">
        <v>1</v>
      </c>
    </row>
    <row r="11" spans="1:3" ht="15" customHeight="1">
      <c r="A11" s="23">
        <v>8</v>
      </c>
      <c r="B11" s="21" t="s">
        <v>6</v>
      </c>
      <c r="C11" s="34">
        <v>1</v>
      </c>
    </row>
    <row r="12" spans="1:3" ht="15" customHeight="1">
      <c r="A12" s="24">
        <v>9</v>
      </c>
      <c r="B12" s="22" t="s">
        <v>139</v>
      </c>
      <c r="C12" s="37">
        <v>1</v>
      </c>
    </row>
    <row r="13" ht="12.75">
      <c r="C13" s="2">
        <f>SUM(C4:C12)</f>
        <v>45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2012-06-14T13:14:00Z</dcterms:modified>
  <cp:category/>
  <cp:version/>
  <cp:contentType/>
  <cp:contentStatus/>
</cp:coreProperties>
</file>