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<sst xmlns="http://schemas.openxmlformats.org/spreadsheetml/2006/main" count="317" uniqueCount="178">
  <si>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</si>
  <si>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</si>
  <si>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</si>
  <si>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</si>
  <si>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</si>
  <si>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</si>
  <si>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</si>
  <si>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</si>
  <si>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</si>
  <si>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</si>
  <si>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</si>
  <si>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Massimo</t>
  </si>
  <si>
    <t>Simone</t>
  </si>
  <si>
    <t>Gianluca</t>
  </si>
  <si>
    <t>Mario</t>
  </si>
  <si>
    <t>Stefano</t>
  </si>
  <si>
    <t>Raffaele</t>
  </si>
  <si>
    <t>Giovanni</t>
  </si>
  <si>
    <t>Fabio</t>
  </si>
  <si>
    <t>Andrea</t>
  </si>
  <si>
    <t>Emilio</t>
  </si>
  <si>
    <t>Gianfranco</t>
  </si>
  <si>
    <t>Vincenzo</t>
  </si>
  <si>
    <t>Antonio</t>
  </si>
  <si>
    <t>Giorgio</t>
  </si>
  <si>
    <t>Maurizio</t>
  </si>
  <si>
    <t>Bruno</t>
  </si>
  <si>
    <t>Franco</t>
  </si>
  <si>
    <t>Mariani</t>
  </si>
  <si>
    <t>Paolo</t>
  </si>
  <si>
    <t>Salvatore</t>
  </si>
  <si>
    <t>Alessandra</t>
  </si>
  <si>
    <t>Giuseppe</t>
  </si>
  <si>
    <t>Marcello</t>
  </si>
  <si>
    <t>Alessandro</t>
  </si>
  <si>
    <t>Ermanno</t>
  </si>
  <si>
    <t>Fabrizio</t>
  </si>
  <si>
    <t>Road Runners Club Roma</t>
  </si>
  <si>
    <t>Asd Spirito Trail</t>
  </si>
  <si>
    <t>Libero</t>
  </si>
  <si>
    <t>Da Rifugio a Rifugio</t>
  </si>
  <si>
    <t xml:space="preserve"> Forca di Presta - Ascoli Piceno (AP) Italia - Domenica 21/06/2009</t>
  </si>
  <si>
    <t>Giglietti</t>
  </si>
  <si>
    <t>Mattioli</t>
  </si>
  <si>
    <t>Sandro</t>
  </si>
  <si>
    <t>Bozzo</t>
  </si>
  <si>
    <t>Pescatore</t>
  </si>
  <si>
    <t>Paternesi</t>
  </si>
  <si>
    <t>Della Manna</t>
  </si>
  <si>
    <t>Giuliodori</t>
  </si>
  <si>
    <t>Narcisio</t>
  </si>
  <si>
    <t>Gaspari</t>
  </si>
  <si>
    <t>Carosi</t>
  </si>
  <si>
    <t>Plebani</t>
  </si>
  <si>
    <t>Strappato</t>
  </si>
  <si>
    <t>Sergio</t>
  </si>
  <si>
    <t>Catalini</t>
  </si>
  <si>
    <t>Emanuelito</t>
  </si>
  <si>
    <t>Camacci</t>
  </si>
  <si>
    <t>Vittorio</t>
  </si>
  <si>
    <t>Sinibaldi</t>
  </si>
  <si>
    <t>Marco</t>
  </si>
  <si>
    <t>Brigidi</t>
  </si>
  <si>
    <t>Iachini</t>
  </si>
  <si>
    <t>Forni</t>
  </si>
  <si>
    <t>Carlini</t>
  </si>
  <si>
    <t>Grilli</t>
  </si>
  <si>
    <t>Carlo</t>
  </si>
  <si>
    <t>Paoloni</t>
  </si>
  <si>
    <t>Luca</t>
  </si>
  <si>
    <t>Pantoli</t>
  </si>
  <si>
    <t>Fioschini</t>
  </si>
  <si>
    <t>Cristian</t>
  </si>
  <si>
    <t>Marsili</t>
  </si>
  <si>
    <t>Damiano</t>
  </si>
  <si>
    <t>Pasqualini</t>
  </si>
  <si>
    <t>Cesari</t>
  </si>
  <si>
    <t>Barbone</t>
  </si>
  <si>
    <t>Federico</t>
  </si>
  <si>
    <t>Berardinelli</t>
  </si>
  <si>
    <t>Giuliano</t>
  </si>
  <si>
    <t>Tecchi</t>
  </si>
  <si>
    <t>Bastianelli</t>
  </si>
  <si>
    <t>Goiancarlo</t>
  </si>
  <si>
    <t>Michele</t>
  </si>
  <si>
    <t>Marocillo</t>
  </si>
  <si>
    <t>Scansani</t>
  </si>
  <si>
    <t>Ariano</t>
  </si>
  <si>
    <t>Ruffini</t>
  </si>
  <si>
    <t>Enzo</t>
  </si>
  <si>
    <t>Vitrano</t>
  </si>
  <si>
    <t>Angelelli</t>
  </si>
  <si>
    <t>Lucia</t>
  </si>
  <si>
    <t>Boschetti</t>
  </si>
  <si>
    <t>Battistelli</t>
  </si>
  <si>
    <t>Liviano</t>
  </si>
  <si>
    <t>Droghini</t>
  </si>
  <si>
    <t>Sauro</t>
  </si>
  <si>
    <t>Giulietti</t>
  </si>
  <si>
    <t>Di Mucci</t>
  </si>
  <si>
    <t>Stefania</t>
  </si>
  <si>
    <t>Lolli</t>
  </si>
  <si>
    <t>Papetti</t>
  </si>
  <si>
    <t>Odierna</t>
  </si>
  <si>
    <t>Felicetto</t>
  </si>
  <si>
    <t>Capponi</t>
  </si>
  <si>
    <t>Amedeo</t>
  </si>
  <si>
    <t>Massarini</t>
  </si>
  <si>
    <t>Gilberto</t>
  </si>
  <si>
    <t>Marcelli</t>
  </si>
  <si>
    <t>Orsolini</t>
  </si>
  <si>
    <t>Sonia</t>
  </si>
  <si>
    <t>Camertoni</t>
  </si>
  <si>
    <t>Rossi</t>
  </si>
  <si>
    <t>Francesco</t>
  </si>
  <si>
    <t>Pagliuco</t>
  </si>
  <si>
    <t>Franca</t>
  </si>
  <si>
    <t>Buffarini</t>
  </si>
  <si>
    <t>Cristina</t>
  </si>
  <si>
    <t>Rundini</t>
  </si>
  <si>
    <t>Corradini</t>
  </si>
  <si>
    <t>Fernando</t>
  </si>
  <si>
    <t>Coffari</t>
  </si>
  <si>
    <t>Santangelo</t>
  </si>
  <si>
    <t>Cristiani</t>
  </si>
  <si>
    <t>Mataldi</t>
  </si>
  <si>
    <t>Nazzareno</t>
  </si>
  <si>
    <t>Bocci</t>
  </si>
  <si>
    <t>Mazzocchini</t>
  </si>
  <si>
    <t>Franceschetti</t>
  </si>
  <si>
    <t>De Santis</t>
  </si>
  <si>
    <t>Maria Paola</t>
  </si>
  <si>
    <t>Talone</t>
  </si>
  <si>
    <t>Davide</t>
  </si>
  <si>
    <t>Del Sordo</t>
  </si>
  <si>
    <t>Caterina</t>
  </si>
  <si>
    <t>Silvano</t>
  </si>
  <si>
    <t>Cat D</t>
  </si>
  <si>
    <t>Winner Foligno</t>
  </si>
  <si>
    <t>Atl. Dlf Ancona</t>
  </si>
  <si>
    <t>Podistica Valtenna</t>
  </si>
  <si>
    <t>Cat E</t>
  </si>
  <si>
    <t>Atl.monturanesi</t>
  </si>
  <si>
    <t>Atl. Amatori Osimo</t>
  </si>
  <si>
    <t>Cat C</t>
  </si>
  <si>
    <t>Mezzofondo Club Ascoli</t>
  </si>
  <si>
    <t>Avis Ascoli Marathon</t>
  </si>
  <si>
    <t>Atletica Cingoli</t>
  </si>
  <si>
    <t>Avis S. Benedetto Tr</t>
  </si>
  <si>
    <t>Atl. P.n.c.</t>
  </si>
  <si>
    <t>Ana Ascoli</t>
  </si>
  <si>
    <t>Atletica Montecassiano</t>
  </si>
  <si>
    <t>Cat H</t>
  </si>
  <si>
    <t>Marcia 4 Ponti Fiuminata</t>
  </si>
  <si>
    <t>Bracaccini Osimo</t>
  </si>
  <si>
    <t>Rgt Piceno</t>
  </si>
  <si>
    <t>Farnese Unierca Pe</t>
  </si>
  <si>
    <t>Gp Lucrezia Pesaro</t>
  </si>
  <si>
    <t>Atl 75 Cattolica</t>
  </si>
  <si>
    <t>Centro Storico Pesaro</t>
  </si>
  <si>
    <t>Polizia Di Stato</t>
  </si>
  <si>
    <t>Castel Fidardo</t>
  </si>
  <si>
    <t>Asd Albatros Roma</t>
  </si>
  <si>
    <t>Cat I</t>
  </si>
  <si>
    <t>Atletica Montemari</t>
  </si>
  <si>
    <t>Cat F</t>
  </si>
  <si>
    <t>Panocerre</t>
  </si>
  <si>
    <t>Fanio Crre</t>
  </si>
  <si>
    <t>Corrado Sport</t>
  </si>
  <si>
    <t>Fedrazione Ita. Escursioni..</t>
  </si>
  <si>
    <t>Picenum Plast</t>
  </si>
  <si>
    <t>Aspa Bastia</t>
  </si>
  <si>
    <t>Atletica Gran Sasso</t>
  </si>
  <si>
    <t>Cral Angelini</t>
  </si>
  <si>
    <t>Avis Erugia</t>
  </si>
  <si>
    <t>Acli Macerata</t>
  </si>
  <si>
    <t>Atl. Circoli</t>
  </si>
  <si>
    <t>Giorgiana Collevari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</si>
</sst>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21" fontId="0" fillId="0" borderId="7" xfId="0" applyNumberFormat="1" applyBorder="1" applyAlignment="1">
      <alignment horizontal="center" vertical="center" wrapText="1"/>
    </xf>
    <xf numFmtId="21" fontId="0" fillId="0" borderId="3" xfId="0" applyNumberFormat="1" applyBorder="1" applyAlignment="1">
      <alignment horizontal="center" vertical="center" wrapText="1"/>
    </xf>
    <xf numFmtId="21" fontId="0" fillId="0" borderId="4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40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41</v>
      </c>
      <c r="B2" s="37"/>
      <c r="C2" s="37"/>
      <c r="D2" s="37"/>
      <c r="E2" s="37"/>
      <c r="F2" s="37"/>
      <c r="G2" s="38"/>
      <c r="H2" s="6" t="s">
        <v>0</v>
      </c>
      <c r="I2" s="7">
        <v>19.7</v>
      </c>
    </row>
    <row r="3" spans="1:9" ht="37.5" customHeight="1" thickBot="1">
      <c r="A3" s="17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s="1" customFormat="1" ht="15" customHeight="1">
      <c r="A4" s="24">
        <v>1</v>
      </c>
      <c r="B4" s="45" t="s">
        <v>42</v>
      </c>
      <c r="C4" s="45" t="s">
        <v>12</v>
      </c>
      <c r="D4" s="46" t="s">
        <v>137</v>
      </c>
      <c r="E4" s="45" t="s">
        <v>39</v>
      </c>
      <c r="F4" s="51">
        <v>0.06013888888888889</v>
      </c>
      <c r="G4" s="28" t="str">
        <f aca="true" t="shared" si="0" ref="G4:G67">TEXT(INT((HOUR(F4)*3600+MINUTE(F4)*60+SECOND(F4))/$I$2/60),"0")&amp;"."&amp;TEXT(MOD((HOUR(F4)*3600+MINUTE(F4)*60+SECOND(F4))/$I$2,60),"00")&amp;"/km"</f>
        <v>4.24/km</v>
      </c>
      <c r="H4" s="29">
        <f aca="true" t="shared" si="1" ref="H4:H31">F4-$F$4</f>
        <v>0</v>
      </c>
      <c r="I4" s="29">
        <f>F4-INDEX($F$4:$F$719,MATCH(D4,$D$4:$D$719,0))</f>
        <v>0</v>
      </c>
    </row>
    <row r="5" spans="1:9" s="1" customFormat="1" ht="15" customHeight="1">
      <c r="A5" s="18">
        <v>2</v>
      </c>
      <c r="B5" s="47" t="s">
        <v>43</v>
      </c>
      <c r="C5" s="47" t="s">
        <v>36</v>
      </c>
      <c r="D5" s="48" t="s">
        <v>137</v>
      </c>
      <c r="E5" s="47" t="s">
        <v>138</v>
      </c>
      <c r="F5" s="52">
        <v>0.060277777777777784</v>
      </c>
      <c r="G5" s="30" t="str">
        <f t="shared" si="0"/>
        <v>4.24/km</v>
      </c>
      <c r="H5" s="31">
        <f t="shared" si="1"/>
        <v>0.00013888888888889672</v>
      </c>
      <c r="I5" s="31">
        <f>F5-INDEX($F$4:$F$719,MATCH(D5,$D$4:$D$719,0))</f>
        <v>0.00013888888888889672</v>
      </c>
    </row>
    <row r="6" spans="1:9" s="1" customFormat="1" ht="15" customHeight="1">
      <c r="A6" s="18">
        <v>3</v>
      </c>
      <c r="B6" s="47" t="s">
        <v>28</v>
      </c>
      <c r="C6" s="47" t="s">
        <v>44</v>
      </c>
      <c r="D6" s="48" t="s">
        <v>137</v>
      </c>
      <c r="E6" s="47" t="s">
        <v>139</v>
      </c>
      <c r="F6" s="52">
        <v>0.061203703703703705</v>
      </c>
      <c r="G6" s="30" t="str">
        <f t="shared" si="0"/>
        <v>4.28/km</v>
      </c>
      <c r="H6" s="31">
        <f t="shared" si="1"/>
        <v>0.001064814814814817</v>
      </c>
      <c r="I6" s="31">
        <f>F6-INDEX($F$4:$F$719,MATCH(D6,$D$4:$D$719,0))</f>
        <v>0.001064814814814817</v>
      </c>
    </row>
    <row r="7" spans="1:9" s="1" customFormat="1" ht="15" customHeight="1">
      <c r="A7" s="18">
        <v>4</v>
      </c>
      <c r="B7" s="47" t="s">
        <v>45</v>
      </c>
      <c r="C7" s="47" t="s">
        <v>18</v>
      </c>
      <c r="D7" s="48" t="s">
        <v>137</v>
      </c>
      <c r="E7" s="47" t="s">
        <v>140</v>
      </c>
      <c r="F7" s="52">
        <v>0.06376157407407407</v>
      </c>
      <c r="G7" s="30" t="str">
        <f t="shared" si="0"/>
        <v>4.40/km</v>
      </c>
      <c r="H7" s="31">
        <f t="shared" si="1"/>
        <v>0.00362268518518518</v>
      </c>
      <c r="I7" s="31">
        <f>F7-INDEX($F$4:$F$719,MATCH(D7,$D$4:$D$719,0))</f>
        <v>0.00362268518518518</v>
      </c>
    </row>
    <row r="8" spans="1:9" s="1" customFormat="1" ht="15" customHeight="1">
      <c r="A8" s="18">
        <v>5</v>
      </c>
      <c r="B8" s="47" t="s">
        <v>46</v>
      </c>
      <c r="C8" s="47" t="s">
        <v>14</v>
      </c>
      <c r="D8" s="48" t="s">
        <v>137</v>
      </c>
      <c r="E8" s="47" t="s">
        <v>140</v>
      </c>
      <c r="F8" s="52">
        <v>0.0645949074074074</v>
      </c>
      <c r="G8" s="30" t="str">
        <f t="shared" si="0"/>
        <v>4.43/km</v>
      </c>
      <c r="H8" s="31">
        <f t="shared" si="1"/>
        <v>0.004456018518518519</v>
      </c>
      <c r="I8" s="31">
        <f>F8-INDEX($F$4:$F$719,MATCH(D8,$D$4:$D$719,0))</f>
        <v>0.004456018518518519</v>
      </c>
    </row>
    <row r="9" spans="1:9" s="1" customFormat="1" ht="15" customHeight="1">
      <c r="A9" s="18">
        <v>6</v>
      </c>
      <c r="B9" s="47" t="s">
        <v>47</v>
      </c>
      <c r="C9" s="47" t="s">
        <v>22</v>
      </c>
      <c r="D9" s="48" t="s">
        <v>141</v>
      </c>
      <c r="E9" s="47" t="s">
        <v>142</v>
      </c>
      <c r="F9" s="52">
        <v>0.06663194444444444</v>
      </c>
      <c r="G9" s="30" t="str">
        <f t="shared" si="0"/>
        <v>4.52/km</v>
      </c>
      <c r="H9" s="31">
        <f t="shared" si="1"/>
        <v>0.0064930555555555505</v>
      </c>
      <c r="I9" s="31">
        <f>F9-INDEX($F$4:$F$719,MATCH(D9,$D$4:$D$719,0))</f>
        <v>0</v>
      </c>
    </row>
    <row r="10" spans="1:9" s="1" customFormat="1" ht="15" customHeight="1">
      <c r="A10" s="18">
        <v>7</v>
      </c>
      <c r="B10" s="47" t="s">
        <v>48</v>
      </c>
      <c r="C10" s="47" t="s">
        <v>11</v>
      </c>
      <c r="D10" s="48" t="s">
        <v>137</v>
      </c>
      <c r="E10" s="47" t="s">
        <v>138</v>
      </c>
      <c r="F10" s="52">
        <v>0.06916666666666667</v>
      </c>
      <c r="G10" s="30" t="str">
        <f t="shared" si="0"/>
        <v>5.03/km</v>
      </c>
      <c r="H10" s="31">
        <f t="shared" si="1"/>
        <v>0.00902777777777778</v>
      </c>
      <c r="I10" s="31">
        <f>F10-INDEX($F$4:$F$719,MATCH(D10,$D$4:$D$719,0))</f>
        <v>0.00902777777777778</v>
      </c>
    </row>
    <row r="11" spans="1:9" s="1" customFormat="1" ht="15" customHeight="1">
      <c r="A11" s="18">
        <v>8</v>
      </c>
      <c r="B11" s="47" t="s">
        <v>49</v>
      </c>
      <c r="C11" s="47" t="s">
        <v>50</v>
      </c>
      <c r="D11" s="48" t="s">
        <v>141</v>
      </c>
      <c r="E11" s="47" t="s">
        <v>143</v>
      </c>
      <c r="F11" s="52">
        <v>0.06956018518518518</v>
      </c>
      <c r="G11" s="30" t="str">
        <f t="shared" si="0"/>
        <v>5.05/km</v>
      </c>
      <c r="H11" s="31">
        <f t="shared" si="1"/>
        <v>0.009421296296296296</v>
      </c>
      <c r="I11" s="31">
        <f>F11-INDEX($F$4:$F$719,MATCH(D11,$D$4:$D$719,0))</f>
        <v>0.002928240740740745</v>
      </c>
    </row>
    <row r="12" spans="1:9" s="1" customFormat="1" ht="15" customHeight="1">
      <c r="A12" s="18">
        <v>9</v>
      </c>
      <c r="B12" s="47" t="s">
        <v>51</v>
      </c>
      <c r="C12" s="47" t="s">
        <v>20</v>
      </c>
      <c r="D12" s="48" t="s">
        <v>144</v>
      </c>
      <c r="E12" s="47" t="s">
        <v>145</v>
      </c>
      <c r="F12" s="52">
        <v>0.0696875</v>
      </c>
      <c r="G12" s="30" t="str">
        <f t="shared" si="0"/>
        <v>5.06/km</v>
      </c>
      <c r="H12" s="31">
        <f t="shared" si="1"/>
        <v>0.009548611111111112</v>
      </c>
      <c r="I12" s="31">
        <f>F12-INDEX($F$4:$F$719,MATCH(D12,$D$4:$D$719,0))</f>
        <v>0</v>
      </c>
    </row>
    <row r="13" spans="1:9" s="1" customFormat="1" ht="15" customHeight="1">
      <c r="A13" s="18">
        <v>10</v>
      </c>
      <c r="B13" s="47" t="s">
        <v>52</v>
      </c>
      <c r="C13" s="47" t="s">
        <v>32</v>
      </c>
      <c r="D13" s="48" t="s">
        <v>141</v>
      </c>
      <c r="E13" s="47" t="s">
        <v>146</v>
      </c>
      <c r="F13" s="52">
        <v>0.06969907407407407</v>
      </c>
      <c r="G13" s="30" t="str">
        <f t="shared" si="0"/>
        <v>5.06/km</v>
      </c>
      <c r="H13" s="31">
        <f t="shared" si="1"/>
        <v>0.009560185185185179</v>
      </c>
      <c r="I13" s="31">
        <f>F13-INDEX($F$4:$F$719,MATCH(D13,$D$4:$D$719,0))</f>
        <v>0.003067129629629628</v>
      </c>
    </row>
    <row r="14" spans="1:9" s="1" customFormat="1" ht="15" customHeight="1">
      <c r="A14" s="18">
        <v>11</v>
      </c>
      <c r="B14" s="47" t="s">
        <v>53</v>
      </c>
      <c r="C14" s="47" t="s">
        <v>21</v>
      </c>
      <c r="D14" s="48" t="s">
        <v>137</v>
      </c>
      <c r="E14" s="47" t="s">
        <v>147</v>
      </c>
      <c r="F14" s="52">
        <v>0.06997685185185186</v>
      </c>
      <c r="G14" s="30" t="str">
        <f t="shared" si="0"/>
        <v>5.07/km</v>
      </c>
      <c r="H14" s="31">
        <f t="shared" si="1"/>
        <v>0.009837962962962972</v>
      </c>
      <c r="I14" s="31">
        <f>F14-INDEX($F$4:$F$719,MATCH(D14,$D$4:$D$719,0))</f>
        <v>0.009837962962962972</v>
      </c>
    </row>
    <row r="15" spans="1:9" s="1" customFormat="1" ht="15" customHeight="1">
      <c r="A15" s="18">
        <v>12</v>
      </c>
      <c r="B15" s="47" t="s">
        <v>54</v>
      </c>
      <c r="C15" s="47" t="s">
        <v>55</v>
      </c>
      <c r="D15" s="48" t="s">
        <v>141</v>
      </c>
      <c r="E15" s="47" t="s">
        <v>143</v>
      </c>
      <c r="F15" s="52">
        <v>0.07135416666666666</v>
      </c>
      <c r="G15" s="30" t="str">
        <f t="shared" si="0"/>
        <v>5.13/km</v>
      </c>
      <c r="H15" s="31">
        <f t="shared" si="1"/>
        <v>0.011215277777777775</v>
      </c>
      <c r="I15" s="31">
        <f>F15-INDEX($F$4:$F$719,MATCH(D15,$D$4:$D$719,0))</f>
        <v>0.004722222222222225</v>
      </c>
    </row>
    <row r="16" spans="1:9" s="1" customFormat="1" ht="15" customHeight="1">
      <c r="A16" s="18">
        <v>13</v>
      </c>
      <c r="B16" s="47" t="s">
        <v>56</v>
      </c>
      <c r="C16" s="47" t="s">
        <v>57</v>
      </c>
      <c r="D16" s="48" t="s">
        <v>137</v>
      </c>
      <c r="E16" s="47" t="s">
        <v>148</v>
      </c>
      <c r="F16" s="52">
        <v>0.07256944444444445</v>
      </c>
      <c r="G16" s="30" t="str">
        <f t="shared" si="0"/>
        <v>5.18/km</v>
      </c>
      <c r="H16" s="31">
        <f t="shared" si="1"/>
        <v>0.012430555555555563</v>
      </c>
      <c r="I16" s="31">
        <f>F16-INDEX($F$4:$F$719,MATCH(D16,$D$4:$D$719,0))</f>
        <v>0.012430555555555563</v>
      </c>
    </row>
    <row r="17" spans="1:9" s="1" customFormat="1" ht="15" customHeight="1">
      <c r="A17" s="18">
        <v>14</v>
      </c>
      <c r="B17" s="47" t="s">
        <v>58</v>
      </c>
      <c r="C17" s="47" t="s">
        <v>59</v>
      </c>
      <c r="D17" s="48" t="s">
        <v>141</v>
      </c>
      <c r="E17" s="47" t="s">
        <v>140</v>
      </c>
      <c r="F17" s="52">
        <v>0.07299768518518518</v>
      </c>
      <c r="G17" s="30" t="str">
        <f t="shared" si="0"/>
        <v>5.20/km</v>
      </c>
      <c r="H17" s="31">
        <f t="shared" si="1"/>
        <v>0.012858796296296292</v>
      </c>
      <c r="I17" s="31">
        <f>F17-INDEX($F$4:$F$719,MATCH(D17,$D$4:$D$719,0))</f>
        <v>0.006365740740740741</v>
      </c>
    </row>
    <row r="18" spans="1:9" s="1" customFormat="1" ht="15" customHeight="1">
      <c r="A18" s="18">
        <v>15</v>
      </c>
      <c r="B18" s="47" t="s">
        <v>60</v>
      </c>
      <c r="C18" s="47" t="s">
        <v>61</v>
      </c>
      <c r="D18" s="48" t="s">
        <v>137</v>
      </c>
      <c r="E18" s="47" t="s">
        <v>149</v>
      </c>
      <c r="F18" s="52">
        <v>0.07321759259259258</v>
      </c>
      <c r="G18" s="30" t="str">
        <f t="shared" si="0"/>
        <v>5.21/km</v>
      </c>
      <c r="H18" s="31">
        <f t="shared" si="1"/>
        <v>0.013078703703703697</v>
      </c>
      <c r="I18" s="31">
        <f>F18-INDEX($F$4:$F$719,MATCH(D18,$D$4:$D$719,0))</f>
        <v>0.013078703703703697</v>
      </c>
    </row>
    <row r="19" spans="1:9" s="1" customFormat="1" ht="15" customHeight="1">
      <c r="A19" s="18">
        <v>16</v>
      </c>
      <c r="B19" s="47" t="s">
        <v>62</v>
      </c>
      <c r="C19" s="47" t="s">
        <v>26</v>
      </c>
      <c r="D19" s="48" t="s">
        <v>141</v>
      </c>
      <c r="E19" s="47" t="s">
        <v>150</v>
      </c>
      <c r="F19" s="52">
        <v>0.07340277777777778</v>
      </c>
      <c r="G19" s="30" t="str">
        <f t="shared" si="0"/>
        <v>5.22/km</v>
      </c>
      <c r="H19" s="31">
        <f t="shared" si="1"/>
        <v>0.013263888888888888</v>
      </c>
      <c r="I19" s="31">
        <f>F19-INDEX($F$4:$F$719,MATCH(D19,$D$4:$D$719,0))</f>
        <v>0.006770833333333337</v>
      </c>
    </row>
    <row r="20" spans="1:9" s="1" customFormat="1" ht="15" customHeight="1">
      <c r="A20" s="18">
        <v>17</v>
      </c>
      <c r="B20" s="47" t="s">
        <v>63</v>
      </c>
      <c r="C20" s="47" t="s">
        <v>25</v>
      </c>
      <c r="D20" s="48" t="s">
        <v>137</v>
      </c>
      <c r="E20" s="47" t="s">
        <v>146</v>
      </c>
      <c r="F20" s="52">
        <v>0.07341435185185186</v>
      </c>
      <c r="G20" s="30" t="str">
        <f t="shared" si="0"/>
        <v>5.22/km</v>
      </c>
      <c r="H20" s="31">
        <f t="shared" si="1"/>
        <v>0.013275462962962968</v>
      </c>
      <c r="I20" s="31">
        <f>F20-INDEX($F$4:$F$719,MATCH(D20,$D$4:$D$719,0))</f>
        <v>0.013275462962962968</v>
      </c>
    </row>
    <row r="21" spans="1:9" s="1" customFormat="1" ht="15" customHeight="1">
      <c r="A21" s="18">
        <v>18</v>
      </c>
      <c r="B21" s="47" t="s">
        <v>64</v>
      </c>
      <c r="C21" s="47" t="s">
        <v>16</v>
      </c>
      <c r="D21" s="48" t="s">
        <v>141</v>
      </c>
      <c r="E21" s="47" t="s">
        <v>151</v>
      </c>
      <c r="F21" s="52">
        <v>0.0734837962962963</v>
      </c>
      <c r="G21" s="30" t="str">
        <f t="shared" si="0"/>
        <v>5.22/km</v>
      </c>
      <c r="H21" s="31">
        <f t="shared" si="1"/>
        <v>0.01334490740740741</v>
      </c>
      <c r="I21" s="31">
        <f>F21-INDEX($F$4:$F$719,MATCH(D21,$D$4:$D$719,0))</f>
        <v>0.006851851851851859</v>
      </c>
    </row>
    <row r="22" spans="1:9" s="1" customFormat="1" ht="15" customHeight="1">
      <c r="A22" s="18">
        <v>19</v>
      </c>
      <c r="B22" s="47" t="s">
        <v>65</v>
      </c>
      <c r="C22" s="47" t="s">
        <v>31</v>
      </c>
      <c r="D22" s="48" t="s">
        <v>152</v>
      </c>
      <c r="E22" s="47" t="s">
        <v>146</v>
      </c>
      <c r="F22" s="52">
        <v>0.07357638888888889</v>
      </c>
      <c r="G22" s="30" t="str">
        <f t="shared" si="0"/>
        <v>5.23/km</v>
      </c>
      <c r="H22" s="31">
        <f t="shared" si="1"/>
        <v>0.013437499999999998</v>
      </c>
      <c r="I22" s="31">
        <f>F22-INDEX($F$4:$F$719,MATCH(D22,$D$4:$D$719,0))</f>
        <v>0</v>
      </c>
    </row>
    <row r="23" spans="1:9" s="1" customFormat="1" ht="15" customHeight="1">
      <c r="A23" s="18">
        <v>20</v>
      </c>
      <c r="B23" s="47" t="s">
        <v>66</v>
      </c>
      <c r="C23" s="47" t="s">
        <v>67</v>
      </c>
      <c r="D23" s="48" t="s">
        <v>137</v>
      </c>
      <c r="E23" s="47" t="s">
        <v>153</v>
      </c>
      <c r="F23" s="52">
        <v>0.07363425925925926</v>
      </c>
      <c r="G23" s="30" t="str">
        <f t="shared" si="0"/>
        <v>5.23/km</v>
      </c>
      <c r="H23" s="31">
        <f t="shared" si="1"/>
        <v>0.013495370370370373</v>
      </c>
      <c r="I23" s="31">
        <f>F23-INDEX($F$4:$F$719,MATCH(D23,$D$4:$D$719,0))</f>
        <v>0.013495370370370373</v>
      </c>
    </row>
    <row r="24" spans="1:9" s="1" customFormat="1" ht="15" customHeight="1">
      <c r="A24" s="18">
        <v>21</v>
      </c>
      <c r="B24" s="47" t="s">
        <v>68</v>
      </c>
      <c r="C24" s="47" t="s">
        <v>69</v>
      </c>
      <c r="D24" s="48" t="s">
        <v>137</v>
      </c>
      <c r="E24" s="47" t="s">
        <v>154</v>
      </c>
      <c r="F24" s="52">
        <v>0.07461805555555556</v>
      </c>
      <c r="G24" s="30" t="str">
        <f t="shared" si="0"/>
        <v>5.27/km</v>
      </c>
      <c r="H24" s="31">
        <f t="shared" si="1"/>
        <v>0.014479166666666675</v>
      </c>
      <c r="I24" s="31">
        <f>F24-INDEX($F$4:$F$719,MATCH(D24,$D$4:$D$719,0))</f>
        <v>0.014479166666666675</v>
      </c>
    </row>
    <row r="25" spans="1:9" s="1" customFormat="1" ht="15" customHeight="1">
      <c r="A25" s="18">
        <v>22</v>
      </c>
      <c r="B25" s="47" t="s">
        <v>70</v>
      </c>
      <c r="C25" s="47" t="s">
        <v>27</v>
      </c>
      <c r="D25" s="48" t="s">
        <v>137</v>
      </c>
      <c r="E25" s="47" t="s">
        <v>146</v>
      </c>
      <c r="F25" s="52">
        <v>0.07494212962962964</v>
      </c>
      <c r="G25" s="30" t="str">
        <f t="shared" si="0"/>
        <v>5.29/km</v>
      </c>
      <c r="H25" s="31">
        <f t="shared" si="1"/>
        <v>0.014803240740740749</v>
      </c>
      <c r="I25" s="31">
        <f>F25-INDEX($F$4:$F$719,MATCH(D25,$D$4:$D$719,0))</f>
        <v>0.014803240740740749</v>
      </c>
    </row>
    <row r="26" spans="1:9" s="1" customFormat="1" ht="15" customHeight="1">
      <c r="A26" s="18">
        <v>23</v>
      </c>
      <c r="B26" s="47" t="s">
        <v>71</v>
      </c>
      <c r="C26" s="47" t="s">
        <v>72</v>
      </c>
      <c r="D26" s="48" t="s">
        <v>144</v>
      </c>
      <c r="E26" s="47" t="s">
        <v>155</v>
      </c>
      <c r="F26" s="52">
        <v>0.07502314814814814</v>
      </c>
      <c r="G26" s="30" t="str">
        <f t="shared" si="0"/>
        <v>5.29/km</v>
      </c>
      <c r="H26" s="31">
        <f t="shared" si="1"/>
        <v>0.014884259259259257</v>
      </c>
      <c r="I26" s="31">
        <f>F26-INDEX($F$4:$F$719,MATCH(D26,$D$4:$D$719,0))</f>
        <v>0.005335648148148145</v>
      </c>
    </row>
    <row r="27" spans="1:9" s="2" customFormat="1" ht="15" customHeight="1">
      <c r="A27" s="18">
        <v>24</v>
      </c>
      <c r="B27" s="47" t="s">
        <v>73</v>
      </c>
      <c r="C27" s="47" t="s">
        <v>74</v>
      </c>
      <c r="D27" s="48" t="s">
        <v>144</v>
      </c>
      <c r="E27" s="47" t="s">
        <v>39</v>
      </c>
      <c r="F27" s="52">
        <v>0.07517361111111111</v>
      </c>
      <c r="G27" s="30" t="str">
        <f t="shared" si="0"/>
        <v>5.30/km</v>
      </c>
      <c r="H27" s="31">
        <f t="shared" si="1"/>
        <v>0.01503472222222222</v>
      </c>
      <c r="I27" s="31">
        <f>F27-INDEX($F$4:$F$719,MATCH(D27,$D$4:$D$719,0))</f>
        <v>0.005486111111111108</v>
      </c>
    </row>
    <row r="28" spans="1:9" s="1" customFormat="1" ht="15" customHeight="1">
      <c r="A28" s="18">
        <v>25</v>
      </c>
      <c r="B28" s="47" t="s">
        <v>75</v>
      </c>
      <c r="C28" s="47" t="s">
        <v>13</v>
      </c>
      <c r="D28" s="48" t="s">
        <v>137</v>
      </c>
      <c r="E28" s="47" t="s">
        <v>139</v>
      </c>
      <c r="F28" s="52">
        <v>0.07570601851851852</v>
      </c>
      <c r="G28" s="30" t="str">
        <f t="shared" si="0"/>
        <v>5.32/km</v>
      </c>
      <c r="H28" s="31">
        <f t="shared" si="1"/>
        <v>0.015567129629629632</v>
      </c>
      <c r="I28" s="31">
        <f>F28-INDEX($F$4:$F$719,MATCH(D28,$D$4:$D$719,0))</f>
        <v>0.015567129629629632</v>
      </c>
    </row>
    <row r="29" spans="1:9" s="1" customFormat="1" ht="15" customHeight="1">
      <c r="A29" s="18">
        <v>26</v>
      </c>
      <c r="B29" s="47" t="s">
        <v>76</v>
      </c>
      <c r="C29" s="47" t="s">
        <v>69</v>
      </c>
      <c r="D29" s="48" t="s">
        <v>137</v>
      </c>
      <c r="E29" s="47" t="s">
        <v>154</v>
      </c>
      <c r="F29" s="52">
        <v>0.07626157407407408</v>
      </c>
      <c r="G29" s="30" t="str">
        <f t="shared" si="0"/>
        <v>5.34/km</v>
      </c>
      <c r="H29" s="31">
        <f t="shared" si="1"/>
        <v>0.01612268518518519</v>
      </c>
      <c r="I29" s="31">
        <f>F29-INDEX($F$4:$F$719,MATCH(D29,$D$4:$D$719,0))</f>
        <v>0.01612268518518519</v>
      </c>
    </row>
    <row r="30" spans="1:9" s="1" customFormat="1" ht="15" customHeight="1">
      <c r="A30" s="18">
        <v>27</v>
      </c>
      <c r="B30" s="47" t="s">
        <v>77</v>
      </c>
      <c r="C30" s="47" t="s">
        <v>78</v>
      </c>
      <c r="D30" s="48" t="s">
        <v>137</v>
      </c>
      <c r="E30" s="47" t="s">
        <v>156</v>
      </c>
      <c r="F30" s="52">
        <v>0.07635416666666667</v>
      </c>
      <c r="G30" s="30" t="str">
        <f t="shared" si="0"/>
        <v>5.35/km</v>
      </c>
      <c r="H30" s="31">
        <f t="shared" si="1"/>
        <v>0.01621527777777778</v>
      </c>
      <c r="I30" s="31">
        <f>F30-INDEX($F$4:$F$719,MATCH(D30,$D$4:$D$719,0))</f>
        <v>0.01621527777777778</v>
      </c>
    </row>
    <row r="31" spans="1:9" s="1" customFormat="1" ht="15" customHeight="1">
      <c r="A31" s="18">
        <v>28</v>
      </c>
      <c r="B31" s="47" t="s">
        <v>79</v>
      </c>
      <c r="C31" s="47" t="s">
        <v>80</v>
      </c>
      <c r="D31" s="48" t="s">
        <v>141</v>
      </c>
      <c r="E31" s="47" t="s">
        <v>157</v>
      </c>
      <c r="F31" s="52">
        <v>0.07637731481481481</v>
      </c>
      <c r="G31" s="30" t="str">
        <f t="shared" si="0"/>
        <v>5.35/km</v>
      </c>
      <c r="H31" s="31">
        <f t="shared" si="1"/>
        <v>0.016238425925925927</v>
      </c>
      <c r="I31" s="31">
        <f>F31-INDEX($F$4:$F$719,MATCH(D31,$D$4:$D$719,0))</f>
        <v>0.009745370370370376</v>
      </c>
    </row>
    <row r="32" spans="1:9" s="1" customFormat="1" ht="15" customHeight="1">
      <c r="A32" s="18">
        <v>29</v>
      </c>
      <c r="B32" s="47" t="s">
        <v>81</v>
      </c>
      <c r="C32" s="47" t="s">
        <v>33</v>
      </c>
      <c r="D32" s="48" t="s">
        <v>141</v>
      </c>
      <c r="E32" s="47" t="s">
        <v>158</v>
      </c>
      <c r="F32" s="52">
        <v>0.07677083333333333</v>
      </c>
      <c r="G32" s="30" t="str">
        <f t="shared" si="0"/>
        <v>5.37/km</v>
      </c>
      <c r="H32" s="31">
        <f aca="true" t="shared" si="2" ref="H32:H69">F32-$F$4</f>
        <v>0.016631944444444442</v>
      </c>
      <c r="I32" s="31">
        <f>F32-INDEX($F$4:$F$719,MATCH(D32,$D$4:$D$719,0))</f>
        <v>0.010138888888888892</v>
      </c>
    </row>
    <row r="33" spans="1:9" s="1" customFormat="1" ht="15" customHeight="1">
      <c r="A33" s="18">
        <v>30</v>
      </c>
      <c r="B33" s="47" t="s">
        <v>82</v>
      </c>
      <c r="C33" s="47" t="s">
        <v>83</v>
      </c>
      <c r="D33" s="48" t="s">
        <v>141</v>
      </c>
      <c r="E33" s="47" t="s">
        <v>159</v>
      </c>
      <c r="F33" s="52">
        <v>0.07678240740740741</v>
      </c>
      <c r="G33" s="30" t="str">
        <f t="shared" si="0"/>
        <v>5.37/km</v>
      </c>
      <c r="H33" s="31">
        <f t="shared" si="2"/>
        <v>0.016643518518518523</v>
      </c>
      <c r="I33" s="31">
        <f>F33-INDEX($F$4:$F$719,MATCH(D33,$D$4:$D$719,0))</f>
        <v>0.010150462962962972</v>
      </c>
    </row>
    <row r="34" spans="1:9" s="1" customFormat="1" ht="15" customHeight="1">
      <c r="A34" s="18">
        <v>31</v>
      </c>
      <c r="B34" s="47" t="s">
        <v>82</v>
      </c>
      <c r="C34" s="47" t="s">
        <v>84</v>
      </c>
      <c r="D34" s="48" t="s">
        <v>137</v>
      </c>
      <c r="E34" s="47" t="s">
        <v>159</v>
      </c>
      <c r="F34" s="52">
        <v>0.07679398148148148</v>
      </c>
      <c r="G34" s="30" t="str">
        <f t="shared" si="0"/>
        <v>5.37/km</v>
      </c>
      <c r="H34" s="31">
        <f t="shared" si="2"/>
        <v>0.01665509259259259</v>
      </c>
      <c r="I34" s="31">
        <f>F34-INDEX($F$4:$F$719,MATCH(D34,$D$4:$D$719,0))</f>
        <v>0.01665509259259259</v>
      </c>
    </row>
    <row r="35" spans="1:9" s="1" customFormat="1" ht="15" customHeight="1">
      <c r="A35" s="18">
        <v>32</v>
      </c>
      <c r="B35" s="47" t="s">
        <v>85</v>
      </c>
      <c r="C35" s="47" t="s">
        <v>24</v>
      </c>
      <c r="D35" s="48" t="s">
        <v>137</v>
      </c>
      <c r="E35" s="47" t="s">
        <v>160</v>
      </c>
      <c r="F35" s="52">
        <v>0.07700231481481482</v>
      </c>
      <c r="G35" s="30" t="str">
        <f t="shared" si="0"/>
        <v>5.38/km</v>
      </c>
      <c r="H35" s="31">
        <f t="shared" si="2"/>
        <v>0.016863425925925928</v>
      </c>
      <c r="I35" s="31">
        <f>F35-INDEX($F$4:$F$719,MATCH(D35,$D$4:$D$719,0))</f>
        <v>0.016863425925925928</v>
      </c>
    </row>
    <row r="36" spans="1:9" s="1" customFormat="1" ht="15" customHeight="1">
      <c r="A36" s="18">
        <v>33</v>
      </c>
      <c r="B36" s="47" t="s">
        <v>86</v>
      </c>
      <c r="C36" s="47" t="s">
        <v>87</v>
      </c>
      <c r="D36" s="48" t="s">
        <v>141</v>
      </c>
      <c r="E36" s="47" t="s">
        <v>161</v>
      </c>
      <c r="F36" s="52">
        <v>0.07715277777777778</v>
      </c>
      <c r="G36" s="30" t="str">
        <f t="shared" si="0"/>
        <v>5.38/km</v>
      </c>
      <c r="H36" s="31">
        <f t="shared" si="2"/>
        <v>0.01701388888888889</v>
      </c>
      <c r="I36" s="31">
        <f>F36-INDEX($F$4:$F$719,MATCH(D36,$D$4:$D$719,0))</f>
        <v>0.01052083333333334</v>
      </c>
    </row>
    <row r="37" spans="1:9" s="1" customFormat="1" ht="15" customHeight="1">
      <c r="A37" s="18">
        <v>34</v>
      </c>
      <c r="B37" s="47" t="s">
        <v>88</v>
      </c>
      <c r="C37" s="47" t="s">
        <v>89</v>
      </c>
      <c r="D37" s="48" t="s">
        <v>137</v>
      </c>
      <c r="E37" s="47" t="s">
        <v>154</v>
      </c>
      <c r="F37" s="52">
        <v>0.0785300925925926</v>
      </c>
      <c r="G37" s="30" t="str">
        <f t="shared" si="0"/>
        <v>5.44/km</v>
      </c>
      <c r="H37" s="31">
        <f t="shared" si="2"/>
        <v>0.018391203703703708</v>
      </c>
      <c r="I37" s="31">
        <f>F37-INDEX($F$4:$F$719,MATCH(D37,$D$4:$D$719,0))</f>
        <v>0.018391203703703708</v>
      </c>
    </row>
    <row r="38" spans="1:9" s="1" customFormat="1" ht="15" customHeight="1">
      <c r="A38" s="18">
        <v>35</v>
      </c>
      <c r="B38" s="47" t="s">
        <v>90</v>
      </c>
      <c r="C38" s="47" t="s">
        <v>30</v>
      </c>
      <c r="D38" s="48" t="s">
        <v>137</v>
      </c>
      <c r="E38" s="47" t="s">
        <v>162</v>
      </c>
      <c r="F38" s="52">
        <v>0.07916666666666666</v>
      </c>
      <c r="G38" s="30" t="str">
        <f t="shared" si="0"/>
        <v>5.47/km</v>
      </c>
      <c r="H38" s="31">
        <f t="shared" si="2"/>
        <v>0.019027777777777775</v>
      </c>
      <c r="I38" s="31">
        <f>F38-INDEX($F$4:$F$719,MATCH(D38,$D$4:$D$719,0))</f>
        <v>0.019027777777777775</v>
      </c>
    </row>
    <row r="39" spans="1:9" s="1" customFormat="1" ht="15" customHeight="1">
      <c r="A39" s="18">
        <v>36</v>
      </c>
      <c r="B39" s="47" t="s">
        <v>91</v>
      </c>
      <c r="C39" s="47" t="s">
        <v>92</v>
      </c>
      <c r="D39" s="48" t="s">
        <v>163</v>
      </c>
      <c r="E39" s="47" t="s">
        <v>164</v>
      </c>
      <c r="F39" s="52">
        <v>0.07920138888888889</v>
      </c>
      <c r="G39" s="30" t="str">
        <f t="shared" si="0"/>
        <v>5.47/km</v>
      </c>
      <c r="H39" s="31">
        <f t="shared" si="2"/>
        <v>0.019062500000000003</v>
      </c>
      <c r="I39" s="31">
        <f>F39-INDEX($F$4:$F$719,MATCH(D39,$D$4:$D$719,0))</f>
        <v>0</v>
      </c>
    </row>
    <row r="40" spans="1:9" s="1" customFormat="1" ht="15" customHeight="1">
      <c r="A40" s="18">
        <v>37</v>
      </c>
      <c r="B40" s="47" t="s">
        <v>93</v>
      </c>
      <c r="C40" s="47" t="s">
        <v>34</v>
      </c>
      <c r="D40" s="48" t="s">
        <v>137</v>
      </c>
      <c r="E40" s="47" t="s">
        <v>142</v>
      </c>
      <c r="F40" s="52">
        <v>0.07982638888888889</v>
      </c>
      <c r="G40" s="30" t="str">
        <f t="shared" si="0"/>
        <v>5.50/km</v>
      </c>
      <c r="H40" s="31">
        <f t="shared" si="2"/>
        <v>0.019687500000000004</v>
      </c>
      <c r="I40" s="31">
        <f>F40-INDEX($F$4:$F$719,MATCH(D40,$D$4:$D$719,0))</f>
        <v>0.019687500000000004</v>
      </c>
    </row>
    <row r="41" spans="1:9" s="1" customFormat="1" ht="15" customHeight="1">
      <c r="A41" s="18">
        <v>38</v>
      </c>
      <c r="B41" s="47" t="s">
        <v>94</v>
      </c>
      <c r="C41" s="47" t="s">
        <v>95</v>
      </c>
      <c r="D41" s="48" t="s">
        <v>165</v>
      </c>
      <c r="E41" s="47" t="s">
        <v>37</v>
      </c>
      <c r="F41" s="52">
        <v>0.08061342592592592</v>
      </c>
      <c r="G41" s="30" t="str">
        <f t="shared" si="0"/>
        <v>5.54/km</v>
      </c>
      <c r="H41" s="31">
        <f t="shared" si="2"/>
        <v>0.020474537037037034</v>
      </c>
      <c r="I41" s="31">
        <f>F41-INDEX($F$4:$F$719,MATCH(D41,$D$4:$D$719,0))</f>
        <v>0</v>
      </c>
    </row>
    <row r="42" spans="1:9" s="1" customFormat="1" ht="15" customHeight="1">
      <c r="A42" s="18">
        <v>39</v>
      </c>
      <c r="B42" s="47" t="s">
        <v>96</v>
      </c>
      <c r="C42" s="47" t="s">
        <v>97</v>
      </c>
      <c r="D42" s="48" t="s">
        <v>141</v>
      </c>
      <c r="E42" s="47" t="s">
        <v>157</v>
      </c>
      <c r="F42" s="52">
        <v>0.08112268518518519</v>
      </c>
      <c r="G42" s="30" t="str">
        <f t="shared" si="0"/>
        <v>5.56/km</v>
      </c>
      <c r="H42" s="31">
        <f t="shared" si="2"/>
        <v>0.0209837962962963</v>
      </c>
      <c r="I42" s="31">
        <f>F42-INDEX($F$4:$F$719,MATCH(D42,$D$4:$D$719,0))</f>
        <v>0.014490740740740748</v>
      </c>
    </row>
    <row r="43" spans="1:9" s="1" customFormat="1" ht="15" customHeight="1">
      <c r="A43" s="18">
        <v>40</v>
      </c>
      <c r="B43" s="47" t="s">
        <v>98</v>
      </c>
      <c r="C43" s="47" t="s">
        <v>18</v>
      </c>
      <c r="D43" s="48" t="s">
        <v>165</v>
      </c>
      <c r="E43" s="47" t="s">
        <v>139</v>
      </c>
      <c r="F43" s="52">
        <v>0.08233796296296296</v>
      </c>
      <c r="G43" s="30" t="str">
        <f t="shared" si="0"/>
        <v>6.01/km</v>
      </c>
      <c r="H43" s="31">
        <f t="shared" si="2"/>
        <v>0.022199074074074072</v>
      </c>
      <c r="I43" s="31">
        <f>F43-INDEX($F$4:$F$719,MATCH(D43,$D$4:$D$719,0))</f>
        <v>0.0017245370370370383</v>
      </c>
    </row>
    <row r="44" spans="1:9" s="1" customFormat="1" ht="15" customHeight="1">
      <c r="A44" s="18">
        <v>41</v>
      </c>
      <c r="B44" s="47" t="s">
        <v>99</v>
      </c>
      <c r="C44" s="47" t="s">
        <v>100</v>
      </c>
      <c r="D44" s="48" t="s">
        <v>163</v>
      </c>
      <c r="E44" s="47" t="s">
        <v>166</v>
      </c>
      <c r="F44" s="52">
        <v>0.08274305555555556</v>
      </c>
      <c r="G44" s="30" t="str">
        <f t="shared" si="0"/>
        <v>6.03/km</v>
      </c>
      <c r="H44" s="31">
        <f t="shared" si="2"/>
        <v>0.022604166666666668</v>
      </c>
      <c r="I44" s="31">
        <f>F44-INDEX($F$4:$F$719,MATCH(D44,$D$4:$D$719,0))</f>
        <v>0.003541666666666665</v>
      </c>
    </row>
    <row r="45" spans="1:9" s="1" customFormat="1" ht="15" customHeight="1">
      <c r="A45" s="18">
        <v>42</v>
      </c>
      <c r="B45" s="47" t="s">
        <v>101</v>
      </c>
      <c r="C45" s="47" t="s">
        <v>35</v>
      </c>
      <c r="D45" s="48" t="s">
        <v>141</v>
      </c>
      <c r="E45" s="47" t="s">
        <v>167</v>
      </c>
      <c r="F45" s="52">
        <v>0.08275462962962964</v>
      </c>
      <c r="G45" s="30" t="str">
        <f t="shared" si="0"/>
        <v>6.03/km</v>
      </c>
      <c r="H45" s="31">
        <f t="shared" si="2"/>
        <v>0.02261574074074075</v>
      </c>
      <c r="I45" s="31">
        <f>F45-INDEX($F$4:$F$719,MATCH(D45,$D$4:$D$719,0))</f>
        <v>0.016122685185185198</v>
      </c>
    </row>
    <row r="46" spans="1:9" s="1" customFormat="1" ht="15" customHeight="1">
      <c r="A46" s="18">
        <v>43</v>
      </c>
      <c r="B46" s="47" t="s">
        <v>102</v>
      </c>
      <c r="C46" s="47" t="s">
        <v>29</v>
      </c>
      <c r="D46" s="48" t="s">
        <v>137</v>
      </c>
      <c r="E46" s="47" t="s">
        <v>39</v>
      </c>
      <c r="F46" s="52">
        <v>0.08293981481481481</v>
      </c>
      <c r="G46" s="30" t="str">
        <f t="shared" si="0"/>
        <v>6.04/km</v>
      </c>
      <c r="H46" s="31">
        <f t="shared" si="2"/>
        <v>0.022800925925925926</v>
      </c>
      <c r="I46" s="31">
        <f>F46-INDEX($F$4:$F$719,MATCH(D46,$D$4:$D$719,0))</f>
        <v>0.022800925925925926</v>
      </c>
    </row>
    <row r="47" spans="1:9" s="1" customFormat="1" ht="15" customHeight="1">
      <c r="A47" s="18">
        <v>44</v>
      </c>
      <c r="B47" s="47" t="s">
        <v>103</v>
      </c>
      <c r="C47" s="47" t="s">
        <v>74</v>
      </c>
      <c r="D47" s="48" t="s">
        <v>144</v>
      </c>
      <c r="E47" s="47" t="s">
        <v>155</v>
      </c>
      <c r="F47" s="52">
        <v>0.08300925925925927</v>
      </c>
      <c r="G47" s="30" t="str">
        <f t="shared" si="0"/>
        <v>6.04/km</v>
      </c>
      <c r="H47" s="31">
        <f t="shared" si="2"/>
        <v>0.02287037037037038</v>
      </c>
      <c r="I47" s="31">
        <f>F47-INDEX($F$4:$F$719,MATCH(D47,$D$4:$D$719,0))</f>
        <v>0.01332175925925927</v>
      </c>
    </row>
    <row r="48" spans="1:9" s="1" customFormat="1" ht="15" customHeight="1">
      <c r="A48" s="18">
        <v>45</v>
      </c>
      <c r="B48" s="47" t="s">
        <v>73</v>
      </c>
      <c r="C48" s="47" t="s">
        <v>104</v>
      </c>
      <c r="D48" s="48" t="s">
        <v>141</v>
      </c>
      <c r="E48" s="47" t="s">
        <v>37</v>
      </c>
      <c r="F48" s="52">
        <v>0.08350694444444445</v>
      </c>
      <c r="G48" s="30" t="str">
        <f t="shared" si="0"/>
        <v>6.06/km</v>
      </c>
      <c r="H48" s="31">
        <f t="shared" si="2"/>
        <v>0.023368055555555566</v>
      </c>
      <c r="I48" s="31">
        <f>F48-INDEX($F$4:$F$719,MATCH(D48,$D$4:$D$719,0))</f>
        <v>0.016875000000000015</v>
      </c>
    </row>
    <row r="49" spans="1:9" s="1" customFormat="1" ht="15" customHeight="1">
      <c r="A49" s="18">
        <v>46</v>
      </c>
      <c r="B49" s="47" t="s">
        <v>105</v>
      </c>
      <c r="C49" s="47" t="s">
        <v>106</v>
      </c>
      <c r="D49" s="48" t="s">
        <v>165</v>
      </c>
      <c r="E49" s="47" t="s">
        <v>168</v>
      </c>
      <c r="F49" s="52">
        <v>0.08366898148148148</v>
      </c>
      <c r="G49" s="30" t="str">
        <f t="shared" si="0"/>
        <v>6.07/km</v>
      </c>
      <c r="H49" s="31">
        <f t="shared" si="2"/>
        <v>0.023530092592592596</v>
      </c>
      <c r="I49" s="31">
        <f>F49-INDEX($F$4:$F$719,MATCH(D49,$D$4:$D$719,0))</f>
        <v>0.0030555555555555614</v>
      </c>
    </row>
    <row r="50" spans="1:9" s="1" customFormat="1" ht="15" customHeight="1">
      <c r="A50" s="18">
        <v>47</v>
      </c>
      <c r="B50" s="47" t="s">
        <v>107</v>
      </c>
      <c r="C50" s="47" t="s">
        <v>108</v>
      </c>
      <c r="D50" s="48" t="s">
        <v>137</v>
      </c>
      <c r="E50" s="47" t="s">
        <v>169</v>
      </c>
      <c r="F50" s="52">
        <v>0.08372685185185186</v>
      </c>
      <c r="G50" s="30" t="str">
        <f t="shared" si="0"/>
        <v>6.07/km</v>
      </c>
      <c r="H50" s="31">
        <f t="shared" si="2"/>
        <v>0.02358796296296297</v>
      </c>
      <c r="I50" s="31">
        <f>F50-INDEX($F$4:$F$719,MATCH(D50,$D$4:$D$719,0))</f>
        <v>0.02358796296296297</v>
      </c>
    </row>
    <row r="51" spans="1:9" s="1" customFormat="1" ht="15" customHeight="1">
      <c r="A51" s="18">
        <v>48</v>
      </c>
      <c r="B51" s="47" t="s">
        <v>109</v>
      </c>
      <c r="C51" s="47" t="s">
        <v>69</v>
      </c>
      <c r="D51" s="48" t="s">
        <v>137</v>
      </c>
      <c r="E51" s="47" t="s">
        <v>170</v>
      </c>
      <c r="F51" s="52">
        <v>0.08425925925925926</v>
      </c>
      <c r="G51" s="30" t="str">
        <f t="shared" si="0"/>
        <v>6.10/km</v>
      </c>
      <c r="H51" s="31">
        <f t="shared" si="2"/>
        <v>0.02412037037037037</v>
      </c>
      <c r="I51" s="31">
        <f>F51-INDEX($F$4:$F$719,MATCH(D51,$D$4:$D$719,0))</f>
        <v>0.02412037037037037</v>
      </c>
    </row>
    <row r="52" spans="1:9" s="1" customFormat="1" ht="15" customHeight="1">
      <c r="A52" s="18">
        <v>49</v>
      </c>
      <c r="B52" s="47" t="s">
        <v>110</v>
      </c>
      <c r="C52" s="47" t="s">
        <v>111</v>
      </c>
      <c r="D52" s="48" t="s">
        <v>163</v>
      </c>
      <c r="E52" s="47" t="s">
        <v>146</v>
      </c>
      <c r="F52" s="52">
        <v>0.08436342592592593</v>
      </c>
      <c r="G52" s="30" t="str">
        <f t="shared" si="0"/>
        <v>6.10/km</v>
      </c>
      <c r="H52" s="31">
        <f t="shared" si="2"/>
        <v>0.024224537037037037</v>
      </c>
      <c r="I52" s="31">
        <f>F52-INDEX($F$4:$F$719,MATCH(D52,$D$4:$D$719,0))</f>
        <v>0.005162037037037034</v>
      </c>
    </row>
    <row r="53" spans="1:9" s="3" customFormat="1" ht="15" customHeight="1">
      <c r="A53" s="18">
        <v>50</v>
      </c>
      <c r="B53" s="47" t="s">
        <v>112</v>
      </c>
      <c r="C53" s="47" t="s">
        <v>23</v>
      </c>
      <c r="D53" s="48" t="s">
        <v>165</v>
      </c>
      <c r="E53" s="47" t="s">
        <v>37</v>
      </c>
      <c r="F53" s="52">
        <v>0.08564814814814814</v>
      </c>
      <c r="G53" s="30" t="str">
        <f t="shared" si="0"/>
        <v>6.16/km</v>
      </c>
      <c r="H53" s="31">
        <f t="shared" si="2"/>
        <v>0.025509259259259252</v>
      </c>
      <c r="I53" s="31">
        <f>F53-INDEX($F$4:$F$719,MATCH(D53,$D$4:$D$719,0))</f>
        <v>0.005034722222222218</v>
      </c>
    </row>
    <row r="54" spans="1:9" s="1" customFormat="1" ht="15" customHeight="1">
      <c r="A54" s="18">
        <v>51</v>
      </c>
      <c r="B54" s="47" t="s">
        <v>113</v>
      </c>
      <c r="C54" s="47" t="s">
        <v>114</v>
      </c>
      <c r="D54" s="48" t="s">
        <v>141</v>
      </c>
      <c r="E54" s="47" t="s">
        <v>171</v>
      </c>
      <c r="F54" s="52">
        <v>0.08920138888888889</v>
      </c>
      <c r="G54" s="30" t="str">
        <f t="shared" si="0"/>
        <v>6.31/km</v>
      </c>
      <c r="H54" s="31">
        <f t="shared" si="2"/>
        <v>0.029062499999999998</v>
      </c>
      <c r="I54" s="31">
        <f>F54-INDEX($F$4:$F$719,MATCH(D54,$D$4:$D$719,0))</f>
        <v>0.022569444444444448</v>
      </c>
    </row>
    <row r="55" spans="1:9" s="1" customFormat="1" ht="15" customHeight="1">
      <c r="A55" s="18">
        <v>52</v>
      </c>
      <c r="B55" s="47" t="s">
        <v>115</v>
      </c>
      <c r="C55" s="47" t="s">
        <v>116</v>
      </c>
      <c r="D55" s="48" t="s">
        <v>163</v>
      </c>
      <c r="E55" s="47" t="s">
        <v>172</v>
      </c>
      <c r="F55" s="52">
        <v>0.09038194444444443</v>
      </c>
      <c r="G55" s="30" t="str">
        <f t="shared" si="0"/>
        <v>6.36/km</v>
      </c>
      <c r="H55" s="31">
        <f t="shared" si="2"/>
        <v>0.030243055555555544</v>
      </c>
      <c r="I55" s="31">
        <f>F55-INDEX($F$4:$F$719,MATCH(D55,$D$4:$D$719,0))</f>
        <v>0.01118055555555554</v>
      </c>
    </row>
    <row r="56" spans="1:9" s="1" customFormat="1" ht="15" customHeight="1">
      <c r="A56" s="18">
        <v>53</v>
      </c>
      <c r="B56" s="47" t="s">
        <v>117</v>
      </c>
      <c r="C56" s="47" t="s">
        <v>118</v>
      </c>
      <c r="D56" s="48" t="s">
        <v>152</v>
      </c>
      <c r="E56" s="47" t="s">
        <v>173</v>
      </c>
      <c r="F56" s="52">
        <v>0.09039351851851851</v>
      </c>
      <c r="G56" s="30" t="str">
        <f t="shared" si="0"/>
        <v>6.36/km</v>
      </c>
      <c r="H56" s="31">
        <f t="shared" si="2"/>
        <v>0.030254629629629624</v>
      </c>
      <c r="I56" s="31">
        <f>F56-INDEX($F$4:$F$719,MATCH(D56,$D$4:$D$719,0))</f>
        <v>0.016817129629629626</v>
      </c>
    </row>
    <row r="57" spans="1:9" s="1" customFormat="1" ht="15" customHeight="1">
      <c r="A57" s="18">
        <v>54</v>
      </c>
      <c r="B57" s="47" t="s">
        <v>119</v>
      </c>
      <c r="C57" s="47" t="s">
        <v>15</v>
      </c>
      <c r="D57" s="48" t="s">
        <v>165</v>
      </c>
      <c r="E57" s="47" t="s">
        <v>174</v>
      </c>
      <c r="F57" s="52">
        <v>0.09096064814814815</v>
      </c>
      <c r="G57" s="30" t="str">
        <f t="shared" si="0"/>
        <v>6.39/km</v>
      </c>
      <c r="H57" s="31">
        <f t="shared" si="2"/>
        <v>0.030821759259259264</v>
      </c>
      <c r="I57" s="31">
        <f>F57-INDEX($F$4:$F$719,MATCH(D57,$D$4:$D$719,0))</f>
        <v>0.01034722222222223</v>
      </c>
    </row>
    <row r="58" spans="1:9" s="1" customFormat="1" ht="15" customHeight="1">
      <c r="A58" s="18">
        <v>55</v>
      </c>
      <c r="B58" s="47" t="s">
        <v>120</v>
      </c>
      <c r="C58" s="47" t="s">
        <v>121</v>
      </c>
      <c r="D58" s="48" t="s">
        <v>165</v>
      </c>
      <c r="E58" s="47" t="s">
        <v>175</v>
      </c>
      <c r="F58" s="52">
        <v>0.09175925925925926</v>
      </c>
      <c r="G58" s="30" t="str">
        <f t="shared" si="0"/>
        <v>6.42/km</v>
      </c>
      <c r="H58" s="31">
        <f t="shared" si="2"/>
        <v>0.031620370370370375</v>
      </c>
      <c r="I58" s="31">
        <f>F58-INDEX($F$4:$F$719,MATCH(D58,$D$4:$D$719,0))</f>
        <v>0.011145833333333341</v>
      </c>
    </row>
    <row r="59" spans="1:9" s="1" customFormat="1" ht="15" customHeight="1">
      <c r="A59" s="18">
        <v>56</v>
      </c>
      <c r="B59" s="47" t="s">
        <v>122</v>
      </c>
      <c r="C59" s="47" t="s">
        <v>19</v>
      </c>
      <c r="D59" s="48" t="s">
        <v>144</v>
      </c>
      <c r="E59" s="47" t="s">
        <v>38</v>
      </c>
      <c r="F59" s="52">
        <v>0.09387731481481482</v>
      </c>
      <c r="G59" s="30" t="str">
        <f t="shared" si="0"/>
        <v>6.52/km</v>
      </c>
      <c r="H59" s="31">
        <f t="shared" si="2"/>
        <v>0.03373842592592593</v>
      </c>
      <c r="I59" s="31">
        <f>F59-INDEX($F$4:$F$719,MATCH(D59,$D$4:$D$719,0))</f>
        <v>0.024189814814814817</v>
      </c>
    </row>
    <row r="60" spans="1:9" s="1" customFormat="1" ht="15" customHeight="1">
      <c r="A60" s="18">
        <v>57</v>
      </c>
      <c r="B60" s="47" t="s">
        <v>123</v>
      </c>
      <c r="C60" s="47" t="s">
        <v>61</v>
      </c>
      <c r="D60" s="48" t="s">
        <v>137</v>
      </c>
      <c r="E60" s="47" t="s">
        <v>39</v>
      </c>
      <c r="F60" s="52">
        <v>0.09435185185185185</v>
      </c>
      <c r="G60" s="30" t="str">
        <f t="shared" si="0"/>
        <v>6.54/km</v>
      </c>
      <c r="H60" s="31">
        <f t="shared" si="2"/>
        <v>0.034212962962962966</v>
      </c>
      <c r="I60" s="31">
        <f>F60-INDEX($F$4:$F$719,MATCH(D60,$D$4:$D$719,0))</f>
        <v>0.034212962962962966</v>
      </c>
    </row>
    <row r="61" spans="1:9" s="1" customFormat="1" ht="15" customHeight="1">
      <c r="A61" s="18">
        <v>58</v>
      </c>
      <c r="B61" s="47" t="s">
        <v>124</v>
      </c>
      <c r="C61" s="47" t="s">
        <v>32</v>
      </c>
      <c r="D61" s="48" t="s">
        <v>141</v>
      </c>
      <c r="E61" s="47" t="s">
        <v>176</v>
      </c>
      <c r="F61" s="52">
        <v>0.09508101851851852</v>
      </c>
      <c r="G61" s="30" t="str">
        <f t="shared" si="0"/>
        <v>6.57/km</v>
      </c>
      <c r="H61" s="31">
        <f t="shared" si="2"/>
        <v>0.034942129629629635</v>
      </c>
      <c r="I61" s="31">
        <f>F61-INDEX($F$4:$F$719,MATCH(D61,$D$4:$D$719,0))</f>
        <v>0.028449074074074085</v>
      </c>
    </row>
    <row r="62" spans="1:9" s="1" customFormat="1" ht="15" customHeight="1">
      <c r="A62" s="18">
        <v>59</v>
      </c>
      <c r="B62" s="47" t="s">
        <v>125</v>
      </c>
      <c r="C62" s="47" t="s">
        <v>126</v>
      </c>
      <c r="D62" s="48" t="s">
        <v>137</v>
      </c>
      <c r="E62" s="47" t="s">
        <v>39</v>
      </c>
      <c r="F62" s="52">
        <v>0.095625</v>
      </c>
      <c r="G62" s="30" t="str">
        <f t="shared" si="0"/>
        <v>6.59/km</v>
      </c>
      <c r="H62" s="31">
        <f t="shared" si="2"/>
        <v>0.035486111111111114</v>
      </c>
      <c r="I62" s="31">
        <f>F62-INDEX($F$4:$F$719,MATCH(D62,$D$4:$D$719,0))</f>
        <v>0.035486111111111114</v>
      </c>
    </row>
    <row r="63" spans="1:9" s="1" customFormat="1" ht="15" customHeight="1">
      <c r="A63" s="18">
        <v>60</v>
      </c>
      <c r="B63" s="47" t="s">
        <v>127</v>
      </c>
      <c r="C63" s="47" t="s">
        <v>17</v>
      </c>
      <c r="D63" s="48" t="s">
        <v>165</v>
      </c>
      <c r="E63" s="47" t="s">
        <v>171</v>
      </c>
      <c r="F63" s="52">
        <v>0.09842592592592592</v>
      </c>
      <c r="G63" s="30" t="str">
        <f t="shared" si="0"/>
        <v>7.12/km</v>
      </c>
      <c r="H63" s="31">
        <f t="shared" si="2"/>
        <v>0.03828703703703703</v>
      </c>
      <c r="I63" s="31">
        <f>F63-INDEX($F$4:$F$719,MATCH(D63,$D$4:$D$719,0))</f>
        <v>0.017812499999999995</v>
      </c>
    </row>
    <row r="64" spans="1:9" s="1" customFormat="1" ht="15" customHeight="1">
      <c r="A64" s="18">
        <v>61</v>
      </c>
      <c r="B64" s="47" t="s">
        <v>128</v>
      </c>
      <c r="C64" s="47" t="s">
        <v>61</v>
      </c>
      <c r="D64" s="48" t="s">
        <v>137</v>
      </c>
      <c r="E64" s="47" t="s">
        <v>154</v>
      </c>
      <c r="F64" s="52">
        <v>0.10043981481481483</v>
      </c>
      <c r="G64" s="30" t="str">
        <f t="shared" si="0"/>
        <v>7.21/km</v>
      </c>
      <c r="H64" s="31">
        <f t="shared" si="2"/>
        <v>0.04030092592592594</v>
      </c>
      <c r="I64" s="31">
        <f>F64-INDEX($F$4:$F$719,MATCH(D64,$D$4:$D$719,0))</f>
        <v>0.04030092592592594</v>
      </c>
    </row>
    <row r="65" spans="1:9" s="1" customFormat="1" ht="15" customHeight="1">
      <c r="A65" s="18">
        <v>62</v>
      </c>
      <c r="B65" s="47" t="s">
        <v>129</v>
      </c>
      <c r="C65" s="47" t="s">
        <v>84</v>
      </c>
      <c r="D65" s="48" t="s">
        <v>165</v>
      </c>
      <c r="E65" s="47" t="s">
        <v>140</v>
      </c>
      <c r="F65" s="52">
        <v>0.10583333333333333</v>
      </c>
      <c r="G65" s="30" t="str">
        <f t="shared" si="0"/>
        <v>7.44/km</v>
      </c>
      <c r="H65" s="31">
        <f t="shared" si="2"/>
        <v>0.04569444444444445</v>
      </c>
      <c r="I65" s="31">
        <f>F65-INDEX($F$4:$F$719,MATCH(D65,$D$4:$D$719,0))</f>
        <v>0.025219907407407413</v>
      </c>
    </row>
    <row r="66" spans="1:9" s="1" customFormat="1" ht="15" customHeight="1">
      <c r="A66" s="18">
        <v>63</v>
      </c>
      <c r="B66" s="47" t="s">
        <v>130</v>
      </c>
      <c r="C66" s="47" t="s">
        <v>131</v>
      </c>
      <c r="D66" s="48" t="s">
        <v>163</v>
      </c>
      <c r="E66" s="47" t="s">
        <v>37</v>
      </c>
      <c r="F66" s="52">
        <v>0.11175925925925927</v>
      </c>
      <c r="G66" s="30" t="str">
        <f t="shared" si="0"/>
        <v>8.10/km</v>
      </c>
      <c r="H66" s="31">
        <f t="shared" si="2"/>
        <v>0.05162037037037038</v>
      </c>
      <c r="I66" s="31">
        <f>F66-INDEX($F$4:$F$719,MATCH(D66,$D$4:$D$719,0))</f>
        <v>0.032557870370370376</v>
      </c>
    </row>
    <row r="67" spans="1:9" s="1" customFormat="1" ht="15" customHeight="1">
      <c r="A67" s="18">
        <v>64</v>
      </c>
      <c r="B67" s="47" t="s">
        <v>132</v>
      </c>
      <c r="C67" s="47" t="s">
        <v>133</v>
      </c>
      <c r="D67" s="48" t="s">
        <v>165</v>
      </c>
      <c r="E67" s="47" t="s">
        <v>37</v>
      </c>
      <c r="F67" s="52">
        <v>0.11180555555555556</v>
      </c>
      <c r="G67" s="30" t="str">
        <f t="shared" si="0"/>
        <v>8.10/km</v>
      </c>
      <c r="H67" s="31">
        <f t="shared" si="2"/>
        <v>0.05166666666666667</v>
      </c>
      <c r="I67" s="31">
        <f>F67-INDEX($F$4:$F$719,MATCH(D67,$D$4:$D$719,0))</f>
        <v>0.03119212962962964</v>
      </c>
    </row>
    <row r="68" spans="1:9" s="1" customFormat="1" ht="15" customHeight="1">
      <c r="A68" s="18">
        <v>65</v>
      </c>
      <c r="B68" s="47" t="s">
        <v>134</v>
      </c>
      <c r="C68" s="47" t="s">
        <v>135</v>
      </c>
      <c r="D68" s="48" t="s">
        <v>163</v>
      </c>
      <c r="E68" s="47" t="s">
        <v>37</v>
      </c>
      <c r="F68" s="52">
        <v>0.11185185185185186</v>
      </c>
      <c r="G68" s="30" t="str">
        <f>TEXT(INT((HOUR(F68)*3600+MINUTE(F68)*60+SECOND(F68))/$I$2/60),"0")&amp;"."&amp;TEXT(MOD((HOUR(F68)*3600+MINUTE(F68)*60+SECOND(F68))/$I$2,60),"00")&amp;"/km"</f>
        <v>8.11/km</v>
      </c>
      <c r="H68" s="31">
        <f t="shared" si="2"/>
        <v>0.05171296296296297</v>
      </c>
      <c r="I68" s="31">
        <f>F68-INDEX($F$4:$F$719,MATCH(D68,$D$4:$D$719,0))</f>
        <v>0.032650462962962964</v>
      </c>
    </row>
    <row r="69" spans="1:9" s="1" customFormat="1" ht="15" customHeight="1" thickBot="1">
      <c r="A69" s="19">
        <v>66</v>
      </c>
      <c r="B69" s="49" t="s">
        <v>113</v>
      </c>
      <c r="C69" s="49" t="s">
        <v>136</v>
      </c>
      <c r="D69" s="50" t="s">
        <v>165</v>
      </c>
      <c r="E69" s="49" t="s">
        <v>177</v>
      </c>
      <c r="F69" s="53">
        <v>0.11552083333333334</v>
      </c>
      <c r="G69" s="32" t="str">
        <f>TEXT(INT((HOUR(F69)*3600+MINUTE(F69)*60+SECOND(F69))/$I$2/60),"0")&amp;"."&amp;TEXT(MOD((HOUR(F69)*3600+MINUTE(F69)*60+SECOND(F69))/$I$2,60),"00")&amp;"/km"</f>
        <v>8.27/km</v>
      </c>
      <c r="H69" s="33">
        <f t="shared" si="2"/>
        <v>0.05538194444444445</v>
      </c>
      <c r="I69" s="33">
        <f>F69-INDEX($F$4:$F$719,MATCH(D69,$D$4:$D$719,0))</f>
        <v>0.034907407407407415</v>
      </c>
    </row>
  </sheetData>
  <autoFilter ref="A3:I6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Da Rifugio a Rifugio</v>
      </c>
      <c r="B1" s="40"/>
      <c r="C1" s="41"/>
    </row>
    <row r="2" spans="1:3" ht="33" customHeight="1" thickBot="1">
      <c r="A2" s="42" t="str">
        <f>Individuale!A2&amp;" km. "&amp;Individuale!I2</f>
        <v> Forca di Presta - Ascoli Piceno (AP) Italia - Domenica 21/06/2009 km. 19,7</v>
      </c>
      <c r="B2" s="43"/>
      <c r="C2" s="44"/>
    </row>
    <row r="3" spans="1:3" ht="24.75" customHeight="1" thickBot="1">
      <c r="A3" s="15" t="s">
        <v>1</v>
      </c>
      <c r="B3" s="16" t="s">
        <v>5</v>
      </c>
      <c r="C3" s="16" t="s">
        <v>10</v>
      </c>
    </row>
    <row r="4" spans="1:3" ht="12.75">
      <c r="A4" s="21">
        <v>1</v>
      </c>
      <c r="B4" s="20" t="s">
        <v>37</v>
      </c>
      <c r="C4" s="25">
        <v>6</v>
      </c>
    </row>
    <row r="5" spans="1:3" ht="12.75">
      <c r="A5" s="8">
        <v>2</v>
      </c>
      <c r="B5" s="22" t="s">
        <v>146</v>
      </c>
      <c r="C5" s="26">
        <v>5</v>
      </c>
    </row>
    <row r="6" spans="1:3" ht="12.75">
      <c r="A6" s="8">
        <v>3</v>
      </c>
      <c r="B6" s="22" t="s">
        <v>39</v>
      </c>
      <c r="C6" s="26">
        <v>5</v>
      </c>
    </row>
    <row r="7" spans="1:3" ht="12.75">
      <c r="A7" s="8">
        <v>4</v>
      </c>
      <c r="B7" s="22" t="s">
        <v>154</v>
      </c>
      <c r="C7" s="26">
        <v>4</v>
      </c>
    </row>
    <row r="8" spans="1:3" ht="12.75">
      <c r="A8" s="8">
        <v>5</v>
      </c>
      <c r="B8" s="22" t="s">
        <v>140</v>
      </c>
      <c r="C8" s="26">
        <v>4</v>
      </c>
    </row>
    <row r="9" spans="1:3" ht="12.75">
      <c r="A9" s="8">
        <v>6</v>
      </c>
      <c r="B9" s="22" t="s">
        <v>139</v>
      </c>
      <c r="C9" s="26">
        <v>3</v>
      </c>
    </row>
    <row r="10" spans="1:3" ht="12.75">
      <c r="A10" s="8">
        <v>7</v>
      </c>
      <c r="B10" s="22" t="s">
        <v>171</v>
      </c>
      <c r="C10" s="26">
        <v>2</v>
      </c>
    </row>
    <row r="11" spans="1:3" ht="12.75">
      <c r="A11" s="8">
        <v>8</v>
      </c>
      <c r="B11" s="22" t="s">
        <v>143</v>
      </c>
      <c r="C11" s="26">
        <v>2</v>
      </c>
    </row>
    <row r="12" spans="1:3" ht="13.5" customHeight="1">
      <c r="A12" s="8">
        <v>9</v>
      </c>
      <c r="B12" s="22" t="s">
        <v>142</v>
      </c>
      <c r="C12" s="26">
        <v>2</v>
      </c>
    </row>
    <row r="13" spans="1:3" ht="12.75">
      <c r="A13" s="8">
        <v>10</v>
      </c>
      <c r="B13" s="22" t="s">
        <v>159</v>
      </c>
      <c r="C13" s="26">
        <v>2</v>
      </c>
    </row>
    <row r="14" spans="1:3" ht="12.75">
      <c r="A14" s="8">
        <v>11</v>
      </c>
      <c r="B14" s="22" t="s">
        <v>157</v>
      </c>
      <c r="C14" s="26">
        <v>2</v>
      </c>
    </row>
    <row r="15" spans="1:3" ht="12.75">
      <c r="A15" s="8">
        <v>12</v>
      </c>
      <c r="B15" s="22" t="s">
        <v>155</v>
      </c>
      <c r="C15" s="26">
        <v>2</v>
      </c>
    </row>
    <row r="16" spans="1:3" ht="12.75">
      <c r="A16" s="8">
        <v>13</v>
      </c>
      <c r="B16" s="22" t="s">
        <v>138</v>
      </c>
      <c r="C16" s="26">
        <v>2</v>
      </c>
    </row>
    <row r="17" spans="1:3" ht="12.75">
      <c r="A17" s="8">
        <v>14</v>
      </c>
      <c r="B17" s="22" t="s">
        <v>175</v>
      </c>
      <c r="C17" s="26">
        <v>1</v>
      </c>
    </row>
    <row r="18" spans="1:3" ht="12.75">
      <c r="A18" s="8">
        <v>15</v>
      </c>
      <c r="B18" s="22" t="s">
        <v>150</v>
      </c>
      <c r="C18" s="26">
        <v>1</v>
      </c>
    </row>
    <row r="19" spans="1:3" ht="13.5" customHeight="1">
      <c r="A19" s="8">
        <v>16</v>
      </c>
      <c r="B19" s="22" t="s">
        <v>162</v>
      </c>
      <c r="C19" s="26">
        <v>1</v>
      </c>
    </row>
    <row r="20" spans="1:3" ht="12.75">
      <c r="A20" s="8">
        <v>17</v>
      </c>
      <c r="B20" s="22" t="s">
        <v>38</v>
      </c>
      <c r="C20" s="26">
        <v>1</v>
      </c>
    </row>
    <row r="21" spans="1:3" ht="12.75">
      <c r="A21" s="8">
        <v>18</v>
      </c>
      <c r="B21" s="22" t="s">
        <v>158</v>
      </c>
      <c r="C21" s="26">
        <v>1</v>
      </c>
    </row>
    <row r="22" spans="1:3" ht="12.75">
      <c r="A22" s="8">
        <v>19</v>
      </c>
      <c r="B22" s="22" t="s">
        <v>176</v>
      </c>
      <c r="C22" s="26">
        <v>1</v>
      </c>
    </row>
    <row r="23" spans="1:3" ht="13.5" customHeight="1">
      <c r="A23" s="8">
        <v>20</v>
      </c>
      <c r="B23" s="22" t="s">
        <v>149</v>
      </c>
      <c r="C23" s="26">
        <v>1</v>
      </c>
    </row>
    <row r="24" spans="1:3" ht="12.75">
      <c r="A24" s="8">
        <v>21</v>
      </c>
      <c r="B24" s="22" t="s">
        <v>147</v>
      </c>
      <c r="C24" s="26">
        <v>1</v>
      </c>
    </row>
    <row r="25" spans="1:3" ht="12.75">
      <c r="A25" s="8">
        <v>22</v>
      </c>
      <c r="B25" s="22" t="s">
        <v>172</v>
      </c>
      <c r="C25" s="26">
        <v>1</v>
      </c>
    </row>
    <row r="26" spans="1:3" ht="12.75">
      <c r="A26" s="8">
        <v>23</v>
      </c>
      <c r="B26" s="22" t="s">
        <v>151</v>
      </c>
      <c r="C26" s="26">
        <v>1</v>
      </c>
    </row>
    <row r="27" spans="1:3" ht="12.75">
      <c r="A27" s="8">
        <v>24</v>
      </c>
      <c r="B27" s="22" t="s">
        <v>164</v>
      </c>
      <c r="C27" s="26">
        <v>1</v>
      </c>
    </row>
    <row r="28" spans="1:3" ht="12.75">
      <c r="A28" s="8">
        <v>25</v>
      </c>
      <c r="B28" s="22" t="s">
        <v>174</v>
      </c>
      <c r="C28" s="26">
        <v>1</v>
      </c>
    </row>
    <row r="29" spans="1:3" ht="13.5" customHeight="1">
      <c r="A29" s="8">
        <v>26</v>
      </c>
      <c r="B29" s="22" t="s">
        <v>148</v>
      </c>
      <c r="C29" s="26">
        <v>1</v>
      </c>
    </row>
    <row r="30" spans="1:3" ht="12.75">
      <c r="A30" s="8">
        <v>27</v>
      </c>
      <c r="B30" s="22" t="s">
        <v>161</v>
      </c>
      <c r="C30" s="26">
        <v>1</v>
      </c>
    </row>
    <row r="31" spans="1:3" ht="12.75">
      <c r="A31" s="8">
        <v>28</v>
      </c>
      <c r="B31" s="22" t="s">
        <v>168</v>
      </c>
      <c r="C31" s="26">
        <v>1</v>
      </c>
    </row>
    <row r="32" spans="1:3" ht="12.75">
      <c r="A32" s="8">
        <v>29</v>
      </c>
      <c r="B32" s="22" t="s">
        <v>173</v>
      </c>
      <c r="C32" s="26">
        <v>1</v>
      </c>
    </row>
    <row r="33" spans="1:3" ht="12.75">
      <c r="A33" s="8">
        <v>30</v>
      </c>
      <c r="B33" s="22" t="s">
        <v>167</v>
      </c>
      <c r="C33" s="26">
        <v>1</v>
      </c>
    </row>
    <row r="34" spans="1:3" ht="12.75">
      <c r="A34" s="8">
        <v>31</v>
      </c>
      <c r="B34" s="22" t="s">
        <v>156</v>
      </c>
      <c r="C34" s="26">
        <v>1</v>
      </c>
    </row>
    <row r="35" spans="1:3" ht="12.75">
      <c r="A35" s="8">
        <v>32</v>
      </c>
      <c r="B35" s="22" t="s">
        <v>169</v>
      </c>
      <c r="C35" s="26">
        <v>1</v>
      </c>
    </row>
    <row r="36" spans="1:3" ht="12.75">
      <c r="A36" s="8">
        <v>33</v>
      </c>
      <c r="B36" s="22" t="s">
        <v>177</v>
      </c>
      <c r="C36" s="26">
        <v>1</v>
      </c>
    </row>
    <row r="37" spans="1:3" ht="12.75">
      <c r="A37" s="8">
        <v>34</v>
      </c>
      <c r="B37" s="22" t="s">
        <v>153</v>
      </c>
      <c r="C37" s="26">
        <v>1</v>
      </c>
    </row>
    <row r="38" spans="1:3" ht="12.75">
      <c r="A38" s="8">
        <v>35</v>
      </c>
      <c r="B38" s="22" t="s">
        <v>145</v>
      </c>
      <c r="C38" s="26">
        <v>1</v>
      </c>
    </row>
    <row r="39" spans="1:3" ht="12.75">
      <c r="A39" s="8">
        <v>36</v>
      </c>
      <c r="B39" s="22" t="s">
        <v>166</v>
      </c>
      <c r="C39" s="26">
        <v>1</v>
      </c>
    </row>
    <row r="40" spans="1:3" ht="12.75">
      <c r="A40" s="8">
        <v>37</v>
      </c>
      <c r="B40" s="22" t="s">
        <v>170</v>
      </c>
      <c r="C40" s="26">
        <v>1</v>
      </c>
    </row>
    <row r="41" spans="1:3" ht="13.5" thickBot="1">
      <c r="A41" s="9">
        <v>38</v>
      </c>
      <c r="B41" s="23" t="s">
        <v>160</v>
      </c>
      <c r="C41" s="27">
        <v>1</v>
      </c>
    </row>
    <row r="42" ht="12.75">
      <c r="C42" s="4">
        <f>SUM(C4:C41)</f>
        <v>66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2009-06-22T09:46:40Z</dcterms:modified>
  <cp:category/>
  <cp:version/>
  <cp:contentType/>
  <cp:contentStatus/>
</cp:coreProperties>
</file>