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<sst xmlns="http://schemas.openxmlformats.org/spreadsheetml/2006/main" count="366" uniqueCount="172">
  <si>
    <t>US VALLECORSA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</si>
  <si>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</si>
  <si>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</si>
  <si>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</si>
  <si>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</si>
  <si>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</si>
  <si>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</si>
  <si>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</si>
  <si>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</si>
  <si>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</si>
  <si>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</si>
  <si>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</si>
  <si>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</si>
  <si>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LUCA</t>
  </si>
  <si>
    <t>GIUSEPPE</t>
  </si>
  <si>
    <t>VINCENZO</t>
  </si>
  <si>
    <t>ALESSANDRO</t>
  </si>
  <si>
    <t>RENZI</t>
  </si>
  <si>
    <t>CARLO</t>
  </si>
  <si>
    <t>ROBERTO</t>
  </si>
  <si>
    <t>DANIELE</t>
  </si>
  <si>
    <t>MASSIMILIANO</t>
  </si>
  <si>
    <t>GABRIELE</t>
  </si>
  <si>
    <t>ANTONIO</t>
  </si>
  <si>
    <t>MASSIMO</t>
  </si>
  <si>
    <t>MARCO</t>
  </si>
  <si>
    <t>ANGELO</t>
  </si>
  <si>
    <t>BRUNORI</t>
  </si>
  <si>
    <t>ALESSIO</t>
  </si>
  <si>
    <t>A</t>
  </si>
  <si>
    <t>PAOLO</t>
  </si>
  <si>
    <t>MAURIZIO</t>
  </si>
  <si>
    <t>GIANCARLO</t>
  </si>
  <si>
    <t>GIOVANNI</t>
  </si>
  <si>
    <t>AIRONE TOLFA</t>
  </si>
  <si>
    <t>FABIO</t>
  </si>
  <si>
    <t>BERNI</t>
  </si>
  <si>
    <t>MARIO</t>
  </si>
  <si>
    <t>NICOLA</t>
  </si>
  <si>
    <t>PAOLA</t>
  </si>
  <si>
    <t>SANDRO</t>
  </si>
  <si>
    <t>MARCELLO</t>
  </si>
  <si>
    <t>DONATI</t>
  </si>
  <si>
    <t>ANNA</t>
  </si>
  <si>
    <t>DOMENICO</t>
  </si>
  <si>
    <t>FRANCESCA</t>
  </si>
  <si>
    <t>UISP ROMA</t>
  </si>
  <si>
    <t>ANDREA</t>
  </si>
  <si>
    <t>GIOVANNINI</t>
  </si>
  <si>
    <t>TRIATHLON OSTIA</t>
  </si>
  <si>
    <t>STEFANO</t>
  </si>
  <si>
    <t>RISPOLI</t>
  </si>
  <si>
    <t>FABRIZIO</t>
  </si>
  <si>
    <t>ADRIANO</t>
  </si>
  <si>
    <t>SILVESTRO</t>
  </si>
  <si>
    <t>CHESSA</t>
  </si>
  <si>
    <t>ALBERTO</t>
  </si>
  <si>
    <t>ANGELA</t>
  </si>
  <si>
    <t>RACIOPPI</t>
  </si>
  <si>
    <t>LUCARINI</t>
  </si>
  <si>
    <t>DE ANGELIS</t>
  </si>
  <si>
    <t>DANTE</t>
  </si>
  <si>
    <t>TROIA</t>
  </si>
  <si>
    <t>CA RI RI</t>
  </si>
  <si>
    <t>SOLITO</t>
  </si>
  <si>
    <t>OLD STARS OSTIA</t>
  </si>
  <si>
    <t>INDELICATO</t>
  </si>
  <si>
    <t>ATL VILLA GUGLIELMI</t>
  </si>
  <si>
    <t>TORTOLANO</t>
  </si>
  <si>
    <t>ATL FUTURA</t>
  </si>
  <si>
    <t>SETTI</t>
  </si>
  <si>
    <t>LAZZARINI</t>
  </si>
  <si>
    <t>LEPROTTI VILLA ADA</t>
  </si>
  <si>
    <t>BAZZONI</t>
  </si>
  <si>
    <t>ELEONORA</t>
  </si>
  <si>
    <t>SANSALONE</t>
  </si>
  <si>
    <t>FORREST GUMP</t>
  </si>
  <si>
    <t>SACCHETTI</t>
  </si>
  <si>
    <t>FAZI</t>
  </si>
  <si>
    <t>MUSCIO</t>
  </si>
  <si>
    <t>POD.OSTIA</t>
  </si>
  <si>
    <t>ERMINI</t>
  </si>
  <si>
    <t>AURORA</t>
  </si>
  <si>
    <t>CARA</t>
  </si>
  <si>
    <t>AICS CLUB ATL CENTRALE</t>
  </si>
  <si>
    <t>NEBULOSO</t>
  </si>
  <si>
    <t>FARNESE VINI</t>
  </si>
  <si>
    <t>BARTOLETTI</t>
  </si>
  <si>
    <t>LAZIO ATL</t>
  </si>
  <si>
    <t>CIPRESSINI</t>
  </si>
  <si>
    <t>BIZZARI</t>
  </si>
  <si>
    <t>PIPINI</t>
  </si>
  <si>
    <t>CEPRAGA</t>
  </si>
  <si>
    <t>IGOR</t>
  </si>
  <si>
    <t>CASTELLANO</t>
  </si>
  <si>
    <t>FASHION SPORT</t>
  </si>
  <si>
    <t>GIAMBALVO</t>
  </si>
  <si>
    <t>CORRADO</t>
  </si>
  <si>
    <t>DEFILIPPO</t>
  </si>
  <si>
    <t>CRISTIANO</t>
  </si>
  <si>
    <t>ACORP ROMA</t>
  </si>
  <si>
    <t>CONTU</t>
  </si>
  <si>
    <t>PINO</t>
  </si>
  <si>
    <t>ZUCCARI</t>
  </si>
  <si>
    <t>UGO</t>
  </si>
  <si>
    <t>BARRESI</t>
  </si>
  <si>
    <t>NATALE</t>
  </si>
  <si>
    <t>DI DIONISIO</t>
  </si>
  <si>
    <t>ROSSELLA</t>
  </si>
  <si>
    <t>MATTEUCCI</t>
  </si>
  <si>
    <t>ATLVITA</t>
  </si>
  <si>
    <t>GALIENI</t>
  </si>
  <si>
    <t>VENTRE</t>
  </si>
  <si>
    <t>ATL POMEZIA</t>
  </si>
  <si>
    <t>LUCCHI</t>
  </si>
  <si>
    <t>MONTI</t>
  </si>
  <si>
    <t>LIVERANI</t>
  </si>
  <si>
    <t>MULAS</t>
  </si>
  <si>
    <t>D'AMICO</t>
  </si>
  <si>
    <t>SCARIOLO</t>
  </si>
  <si>
    <t>ARCHIMEDE SR</t>
  </si>
  <si>
    <t>GIULIANO</t>
  </si>
  <si>
    <t>ATL ROCCA PRIORA</t>
  </si>
  <si>
    <t>MANZO</t>
  </si>
  <si>
    <t>OSTIA RUNNERS</t>
  </si>
  <si>
    <t>BELA'</t>
  </si>
  <si>
    <t>GUIDI</t>
  </si>
  <si>
    <t>ROCCA</t>
  </si>
  <si>
    <t>DELLA MANA</t>
  </si>
  <si>
    <t>IND</t>
  </si>
  <si>
    <t>LEMBO</t>
  </si>
  <si>
    <t>CINZIA</t>
  </si>
  <si>
    <t>FORTIN</t>
  </si>
  <si>
    <t>GIANFRANCO</t>
  </si>
  <si>
    <t>DI PAOLO</t>
  </si>
  <si>
    <t>OSTIA ANTICA ATHLETAE</t>
  </si>
  <si>
    <t>PORTANOVA</t>
  </si>
  <si>
    <t>NORENKO</t>
  </si>
  <si>
    <t>NATALIJA</t>
  </si>
  <si>
    <t>GAETANO</t>
  </si>
  <si>
    <t>PIRINA</t>
  </si>
  <si>
    <t>POD MARATONA DI ROMA</t>
  </si>
  <si>
    <t>VIRGILIO</t>
  </si>
  <si>
    <t>BABUCCI</t>
  </si>
  <si>
    <t>TRITARELLI</t>
  </si>
  <si>
    <t>VANESSA</t>
  </si>
  <si>
    <t>RONDINARA</t>
  </si>
  <si>
    <t>LABONIA</t>
  </si>
  <si>
    <t>AKRO SPORT</t>
  </si>
  <si>
    <t>BADALONI</t>
  </si>
  <si>
    <t>INNAMORATI</t>
  </si>
  <si>
    <t>PAVIA</t>
  </si>
  <si>
    <t>MANARDI</t>
  </si>
  <si>
    <t>GLORIA</t>
  </si>
  <si>
    <t>BETTIOLO</t>
  </si>
  <si>
    <t>MARINI</t>
  </si>
  <si>
    <t>ATTILIO</t>
  </si>
  <si>
    <t>TARANI</t>
  </si>
  <si>
    <t>SILVIA</t>
  </si>
  <si>
    <t>BRUNETTI</t>
  </si>
  <si>
    <t>FEDERICA</t>
  </si>
  <si>
    <t>MENICI</t>
  </si>
  <si>
    <t>GALATI</t>
  </si>
  <si>
    <t>GRANOCCHIA</t>
  </si>
  <si>
    <t>BRUNELLA</t>
  </si>
  <si>
    <t>DI NELLA</t>
  </si>
  <si>
    <t>FARANDA</t>
  </si>
  <si>
    <t>POZZI</t>
  </si>
  <si>
    <t>MALVINA</t>
  </si>
  <si>
    <t>AMAT CASTELFUSANO</t>
  </si>
  <si>
    <t>Corsa di San Leonardo</t>
  </si>
  <si>
    <t xml:space="preserve"> Acilia (RM) Italia - Domenica 20/09/2009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</si>
</sst>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21" fontId="0" fillId="0" borderId="5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170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171</v>
      </c>
      <c r="B2" s="36"/>
      <c r="C2" s="36"/>
      <c r="D2" s="36"/>
      <c r="E2" s="36"/>
      <c r="F2" s="36"/>
      <c r="G2" s="37"/>
      <c r="H2" s="5" t="s">
        <v>1</v>
      </c>
      <c r="I2" s="6">
        <v>8</v>
      </c>
    </row>
    <row r="3" spans="1:9" ht="37.5" customHeight="1" thickBot="1">
      <c r="A3" s="14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1" t="s">
        <v>10</v>
      </c>
    </row>
    <row r="4" spans="1:9" s="1" customFormat="1" ht="15" customHeight="1">
      <c r="A4" s="15">
        <v>1</v>
      </c>
      <c r="B4" s="44" t="s">
        <v>62</v>
      </c>
      <c r="C4" s="44" t="s">
        <v>20</v>
      </c>
      <c r="D4" s="16" t="s">
        <v>29</v>
      </c>
      <c r="E4" s="44" t="s">
        <v>63</v>
      </c>
      <c r="F4" s="47">
        <v>0.018854166666666665</v>
      </c>
      <c r="G4" s="16" t="str">
        <f aca="true" t="shared" si="0" ref="G4:G35">TEXT(INT((HOUR(F4)*3600+MINUTE(F4)*60+SECOND(F4))/$I$2/60),"0")&amp;"."&amp;TEXT(MOD((HOUR(F4)*3600+MINUTE(F4)*60+SECOND(F4))/$I$2,60),"00")&amp;"/km"</f>
        <v>3.24/km</v>
      </c>
      <c r="H4" s="17">
        <f aca="true" t="shared" si="1" ref="H4:H35">F4-$F$4</f>
        <v>0</v>
      </c>
      <c r="I4" s="17">
        <f>F4-INDEX($F$4:$F$371,MATCH(D4,$D$4:$D$371,0))</f>
        <v>0</v>
      </c>
    </row>
    <row r="5" spans="1:9" s="1" customFormat="1" ht="15" customHeight="1">
      <c r="A5" s="18">
        <v>2</v>
      </c>
      <c r="B5" s="45" t="s">
        <v>64</v>
      </c>
      <c r="C5" s="45" t="s">
        <v>35</v>
      </c>
      <c r="D5" s="19" t="s">
        <v>29</v>
      </c>
      <c r="E5" s="45" t="s">
        <v>65</v>
      </c>
      <c r="F5" s="48">
        <v>0.018912037037037036</v>
      </c>
      <c r="G5" s="19" t="str">
        <f t="shared" si="0"/>
        <v>3.24/km</v>
      </c>
      <c r="H5" s="20">
        <f t="shared" si="1"/>
        <v>5.787037037037132E-05</v>
      </c>
      <c r="I5" s="20">
        <f>F5-INDEX($F$4:$F$371,MATCH(D5,$D$4:$D$371,0))</f>
        <v>5.787037037037132E-05</v>
      </c>
    </row>
    <row r="6" spans="1:9" s="1" customFormat="1" ht="15" customHeight="1">
      <c r="A6" s="18">
        <v>3</v>
      </c>
      <c r="B6" s="45" t="s">
        <v>66</v>
      </c>
      <c r="C6" s="45" t="s">
        <v>25</v>
      </c>
      <c r="D6" s="19" t="s">
        <v>29</v>
      </c>
      <c r="E6" s="45" t="s">
        <v>67</v>
      </c>
      <c r="F6" s="48">
        <v>0.02005787037037037</v>
      </c>
      <c r="G6" s="19" t="str">
        <f t="shared" si="0"/>
        <v>3.37/km</v>
      </c>
      <c r="H6" s="20">
        <f t="shared" si="1"/>
        <v>0.0012037037037037034</v>
      </c>
      <c r="I6" s="20">
        <f>F6-INDEX($F$4:$F$371,MATCH(D6,$D$4:$D$371,0))</f>
        <v>0.0012037037037037034</v>
      </c>
    </row>
    <row r="7" spans="1:9" s="1" customFormat="1" ht="15" customHeight="1">
      <c r="A7" s="18">
        <v>4</v>
      </c>
      <c r="B7" s="45" t="s">
        <v>68</v>
      </c>
      <c r="C7" s="45" t="s">
        <v>20</v>
      </c>
      <c r="D7" s="19" t="s">
        <v>29</v>
      </c>
      <c r="E7" s="45" t="s">
        <v>69</v>
      </c>
      <c r="F7" s="48">
        <v>0.020243055555555552</v>
      </c>
      <c r="G7" s="19" t="str">
        <f t="shared" si="0"/>
        <v>3.39/km</v>
      </c>
      <c r="H7" s="20">
        <f t="shared" si="1"/>
        <v>0.0013888888888888874</v>
      </c>
      <c r="I7" s="20">
        <f>F7-INDEX($F$4:$F$371,MATCH(D7,$D$4:$D$371,0))</f>
        <v>0.0013888888888888874</v>
      </c>
    </row>
    <row r="8" spans="1:9" s="1" customFormat="1" ht="15" customHeight="1">
      <c r="A8" s="18">
        <v>5</v>
      </c>
      <c r="B8" s="45" t="s">
        <v>70</v>
      </c>
      <c r="C8" s="45" t="s">
        <v>47</v>
      </c>
      <c r="D8" s="19" t="s">
        <v>29</v>
      </c>
      <c r="E8" s="45" t="s">
        <v>65</v>
      </c>
      <c r="F8" s="48">
        <v>0.020358796296296295</v>
      </c>
      <c r="G8" s="19" t="str">
        <f t="shared" si="0"/>
        <v>3.40/km</v>
      </c>
      <c r="H8" s="20">
        <f t="shared" si="1"/>
        <v>0.00150462962962963</v>
      </c>
      <c r="I8" s="20">
        <f>F8-INDEX($F$4:$F$371,MATCH(D8,$D$4:$D$371,0))</f>
        <v>0.00150462962962963</v>
      </c>
    </row>
    <row r="9" spans="1:9" s="1" customFormat="1" ht="15" customHeight="1">
      <c r="A9" s="18">
        <v>6</v>
      </c>
      <c r="B9" s="45" t="s">
        <v>71</v>
      </c>
      <c r="C9" s="45" t="s">
        <v>47</v>
      </c>
      <c r="D9" s="19" t="s">
        <v>29</v>
      </c>
      <c r="E9" s="45" t="s">
        <v>72</v>
      </c>
      <c r="F9" s="48">
        <v>0.020439814814814817</v>
      </c>
      <c r="G9" s="19" t="str">
        <f t="shared" si="0"/>
        <v>3.41/km</v>
      </c>
      <c r="H9" s="20">
        <f t="shared" si="1"/>
        <v>0.001585648148148152</v>
      </c>
      <c r="I9" s="20">
        <f>F9-INDEX($F$4:$F$371,MATCH(D9,$D$4:$D$371,0))</f>
        <v>0.001585648148148152</v>
      </c>
    </row>
    <row r="10" spans="1:9" s="1" customFormat="1" ht="15" customHeight="1">
      <c r="A10" s="18">
        <v>7</v>
      </c>
      <c r="B10" s="45" t="s">
        <v>73</v>
      </c>
      <c r="C10" s="45" t="s">
        <v>74</v>
      </c>
      <c r="D10" s="19" t="s">
        <v>29</v>
      </c>
      <c r="E10" s="45" t="s">
        <v>12</v>
      </c>
      <c r="F10" s="48">
        <v>0.02050925925925926</v>
      </c>
      <c r="G10" s="19" t="str">
        <f t="shared" si="0"/>
        <v>3.42/km</v>
      </c>
      <c r="H10" s="20">
        <f t="shared" si="1"/>
        <v>0.0016550925925925934</v>
      </c>
      <c r="I10" s="20">
        <f>F10-INDEX($F$4:$F$371,MATCH(D10,$D$4:$D$371,0))</f>
        <v>0.0016550925925925934</v>
      </c>
    </row>
    <row r="11" spans="1:9" s="1" customFormat="1" ht="15" customHeight="1">
      <c r="A11" s="18">
        <v>8</v>
      </c>
      <c r="B11" s="45" t="s">
        <v>75</v>
      </c>
      <c r="C11" s="45" t="s">
        <v>19</v>
      </c>
      <c r="D11" s="19" t="s">
        <v>29</v>
      </c>
      <c r="E11" s="45" t="s">
        <v>76</v>
      </c>
      <c r="F11" s="48">
        <v>0.020671296296296295</v>
      </c>
      <c r="G11" s="19" t="str">
        <f t="shared" si="0"/>
        <v>3.43/km</v>
      </c>
      <c r="H11" s="20">
        <f t="shared" si="1"/>
        <v>0.0018171296296296303</v>
      </c>
      <c r="I11" s="20">
        <f>F11-INDEX($F$4:$F$371,MATCH(D11,$D$4:$D$371,0))</f>
        <v>0.0018171296296296303</v>
      </c>
    </row>
    <row r="12" spans="1:9" s="1" customFormat="1" ht="15" customHeight="1">
      <c r="A12" s="18">
        <v>9</v>
      </c>
      <c r="B12" s="45" t="s">
        <v>77</v>
      </c>
      <c r="C12" s="45" t="s">
        <v>30</v>
      </c>
      <c r="D12" s="19" t="s">
        <v>29</v>
      </c>
      <c r="E12" s="45" t="s">
        <v>0</v>
      </c>
      <c r="F12" s="48">
        <v>0.02079861111111111</v>
      </c>
      <c r="G12" s="19" t="str">
        <f t="shared" si="0"/>
        <v>3.45/km</v>
      </c>
      <c r="H12" s="20">
        <f t="shared" si="1"/>
        <v>0.0019444444444444466</v>
      </c>
      <c r="I12" s="20">
        <f>F12-INDEX($F$4:$F$371,MATCH(D12,$D$4:$D$371,0))</f>
        <v>0.0019444444444444466</v>
      </c>
    </row>
    <row r="13" spans="1:9" s="1" customFormat="1" ht="15" customHeight="1">
      <c r="A13" s="18">
        <v>10</v>
      </c>
      <c r="B13" s="45" t="s">
        <v>78</v>
      </c>
      <c r="C13" s="45" t="s">
        <v>24</v>
      </c>
      <c r="D13" s="19" t="s">
        <v>29</v>
      </c>
      <c r="E13" s="45" t="s">
        <v>65</v>
      </c>
      <c r="F13" s="48">
        <v>0.020844907407407406</v>
      </c>
      <c r="G13" s="19" t="str">
        <f t="shared" si="0"/>
        <v>3.45/km</v>
      </c>
      <c r="H13" s="20">
        <f t="shared" si="1"/>
        <v>0.001990740740740741</v>
      </c>
      <c r="I13" s="20">
        <f>F13-INDEX($F$4:$F$371,MATCH(D13,$D$4:$D$371,0))</f>
        <v>0.001990740740740741</v>
      </c>
    </row>
    <row r="14" spans="1:9" s="1" customFormat="1" ht="15" customHeight="1">
      <c r="A14" s="18">
        <v>11</v>
      </c>
      <c r="B14" s="45" t="s">
        <v>79</v>
      </c>
      <c r="C14" s="45" t="s">
        <v>19</v>
      </c>
      <c r="D14" s="19" t="s">
        <v>29</v>
      </c>
      <c r="E14" s="45" t="s">
        <v>80</v>
      </c>
      <c r="F14" s="48">
        <v>0.020879629629629626</v>
      </c>
      <c r="G14" s="19" t="str">
        <f t="shared" si="0"/>
        <v>3.46/km</v>
      </c>
      <c r="H14" s="20">
        <f t="shared" si="1"/>
        <v>0.0020254629629629615</v>
      </c>
      <c r="I14" s="20">
        <f>F14-INDEX($F$4:$F$371,MATCH(D14,$D$4:$D$371,0))</f>
        <v>0.0020254629629629615</v>
      </c>
    </row>
    <row r="15" spans="1:9" s="1" customFormat="1" ht="15" customHeight="1">
      <c r="A15" s="18">
        <v>12</v>
      </c>
      <c r="B15" s="45" t="s">
        <v>81</v>
      </c>
      <c r="C15" s="45" t="s">
        <v>82</v>
      </c>
      <c r="D15" s="19" t="s">
        <v>29</v>
      </c>
      <c r="E15" s="45" t="s">
        <v>12</v>
      </c>
      <c r="F15" s="48">
        <v>0.0209375</v>
      </c>
      <c r="G15" s="19" t="str">
        <f t="shared" si="0"/>
        <v>3.46/km</v>
      </c>
      <c r="H15" s="20">
        <f t="shared" si="1"/>
        <v>0.0020833333333333363</v>
      </c>
      <c r="I15" s="20">
        <f>F15-INDEX($F$4:$F$371,MATCH(D15,$D$4:$D$371,0))</f>
        <v>0.0020833333333333363</v>
      </c>
    </row>
    <row r="16" spans="1:9" s="1" customFormat="1" ht="15" customHeight="1">
      <c r="A16" s="18">
        <v>13</v>
      </c>
      <c r="B16" s="45" t="s">
        <v>83</v>
      </c>
      <c r="C16" s="45" t="s">
        <v>26</v>
      </c>
      <c r="D16" s="19" t="s">
        <v>29</v>
      </c>
      <c r="E16" s="45" t="s">
        <v>84</v>
      </c>
      <c r="F16" s="48">
        <v>0.021180555555555553</v>
      </c>
      <c r="G16" s="19" t="str">
        <f t="shared" si="0"/>
        <v>3.49/km</v>
      </c>
      <c r="H16" s="20">
        <f t="shared" si="1"/>
        <v>0.0023263888888888883</v>
      </c>
      <c r="I16" s="20">
        <f>F16-INDEX($F$4:$F$371,MATCH(D16,$D$4:$D$371,0))</f>
        <v>0.0023263888888888883</v>
      </c>
    </row>
    <row r="17" spans="1:9" s="1" customFormat="1" ht="15" customHeight="1">
      <c r="A17" s="18">
        <v>14</v>
      </c>
      <c r="B17" s="45" t="s">
        <v>85</v>
      </c>
      <c r="C17" s="45" t="s">
        <v>25</v>
      </c>
      <c r="D17" s="19" t="s">
        <v>29</v>
      </c>
      <c r="E17" s="45" t="s">
        <v>86</v>
      </c>
      <c r="F17" s="48">
        <v>0.021203703703703707</v>
      </c>
      <c r="G17" s="19" t="str">
        <f t="shared" si="0"/>
        <v>3.49/km</v>
      </c>
      <c r="H17" s="20">
        <f t="shared" si="1"/>
        <v>0.0023495370370370423</v>
      </c>
      <c r="I17" s="20">
        <f>F17-INDEX($F$4:$F$371,MATCH(D17,$D$4:$D$371,0))</f>
        <v>0.0023495370370370423</v>
      </c>
    </row>
    <row r="18" spans="1:9" s="1" customFormat="1" ht="15" customHeight="1">
      <c r="A18" s="18">
        <v>15</v>
      </c>
      <c r="B18" s="45" t="s">
        <v>87</v>
      </c>
      <c r="C18" s="45" t="s">
        <v>24</v>
      </c>
      <c r="D18" s="19" t="s">
        <v>29</v>
      </c>
      <c r="E18" s="45" t="s">
        <v>88</v>
      </c>
      <c r="F18" s="48">
        <v>0.021226851851851854</v>
      </c>
      <c r="G18" s="19" t="str">
        <f t="shared" si="0"/>
        <v>3.49/km</v>
      </c>
      <c r="H18" s="20">
        <f t="shared" si="1"/>
        <v>0.0023726851851851895</v>
      </c>
      <c r="I18" s="20">
        <f>F18-INDEX($F$4:$F$371,MATCH(D18,$D$4:$D$371,0))</f>
        <v>0.0023726851851851895</v>
      </c>
    </row>
    <row r="19" spans="1:9" s="1" customFormat="1" ht="15" customHeight="1">
      <c r="A19" s="18">
        <v>16</v>
      </c>
      <c r="B19" s="45" t="s">
        <v>89</v>
      </c>
      <c r="C19" s="45" t="s">
        <v>41</v>
      </c>
      <c r="D19" s="19" t="s">
        <v>29</v>
      </c>
      <c r="E19" s="45" t="s">
        <v>72</v>
      </c>
      <c r="F19" s="48">
        <v>0.021342592592592594</v>
      </c>
      <c r="G19" s="19" t="str">
        <f t="shared" si="0"/>
        <v>3.51/km</v>
      </c>
      <c r="H19" s="20">
        <f t="shared" si="1"/>
        <v>0.0024884259259259287</v>
      </c>
      <c r="I19" s="20">
        <f>F19-INDEX($F$4:$F$371,MATCH(D19,$D$4:$D$371,0))</f>
        <v>0.0024884259259259287</v>
      </c>
    </row>
    <row r="20" spans="1:9" s="1" customFormat="1" ht="15" customHeight="1">
      <c r="A20" s="18">
        <v>17</v>
      </c>
      <c r="B20" s="45" t="s">
        <v>90</v>
      </c>
      <c r="C20" s="45" t="s">
        <v>38</v>
      </c>
      <c r="D20" s="19" t="s">
        <v>29</v>
      </c>
      <c r="E20" s="45" t="s">
        <v>84</v>
      </c>
      <c r="F20" s="48">
        <v>0.021435185185185186</v>
      </c>
      <c r="G20" s="19" t="str">
        <f t="shared" si="0"/>
        <v>3.52/km</v>
      </c>
      <c r="H20" s="20">
        <f t="shared" si="1"/>
        <v>0.0025810185185185207</v>
      </c>
      <c r="I20" s="20">
        <f>F20-INDEX($F$4:$F$371,MATCH(D20,$D$4:$D$371,0))</f>
        <v>0.0025810185185185207</v>
      </c>
    </row>
    <row r="21" spans="1:9" s="1" customFormat="1" ht="15" customHeight="1">
      <c r="A21" s="18">
        <v>18</v>
      </c>
      <c r="B21" s="45" t="s">
        <v>91</v>
      </c>
      <c r="C21" s="45" t="s">
        <v>37</v>
      </c>
      <c r="D21" s="19" t="s">
        <v>29</v>
      </c>
      <c r="E21" s="45" t="s">
        <v>65</v>
      </c>
      <c r="F21" s="48">
        <v>0.021493055555555557</v>
      </c>
      <c r="G21" s="19" t="str">
        <f t="shared" si="0"/>
        <v>3.52/km</v>
      </c>
      <c r="H21" s="20">
        <f t="shared" si="1"/>
        <v>0.002638888888888892</v>
      </c>
      <c r="I21" s="20">
        <f>F21-INDEX($F$4:$F$371,MATCH(D21,$D$4:$D$371,0))</f>
        <v>0.002638888888888892</v>
      </c>
    </row>
    <row r="22" spans="1:9" s="1" customFormat="1" ht="15" customHeight="1">
      <c r="A22" s="18">
        <v>19</v>
      </c>
      <c r="B22" s="45" t="s">
        <v>92</v>
      </c>
      <c r="C22" s="45" t="s">
        <v>93</v>
      </c>
      <c r="D22" s="19" t="s">
        <v>29</v>
      </c>
      <c r="E22" s="45" t="s">
        <v>65</v>
      </c>
      <c r="F22" s="48">
        <v>0.021666666666666667</v>
      </c>
      <c r="G22" s="19" t="str">
        <f t="shared" si="0"/>
        <v>3.54/km</v>
      </c>
      <c r="H22" s="20">
        <f t="shared" si="1"/>
        <v>0.0028125000000000025</v>
      </c>
      <c r="I22" s="20">
        <f>F22-INDEX($F$4:$F$371,MATCH(D22,$D$4:$D$371,0))</f>
        <v>0.0028125000000000025</v>
      </c>
    </row>
    <row r="23" spans="1:9" s="1" customFormat="1" ht="15" customHeight="1">
      <c r="A23" s="18">
        <v>20</v>
      </c>
      <c r="B23" s="45" t="s">
        <v>94</v>
      </c>
      <c r="C23" s="45" t="s">
        <v>25</v>
      </c>
      <c r="D23" s="19" t="s">
        <v>29</v>
      </c>
      <c r="E23" s="45" t="s">
        <v>95</v>
      </c>
      <c r="F23" s="48">
        <v>0.021840277777777778</v>
      </c>
      <c r="G23" s="19" t="str">
        <f t="shared" si="0"/>
        <v>3.56/km</v>
      </c>
      <c r="H23" s="20">
        <f t="shared" si="1"/>
        <v>0.002986111111111113</v>
      </c>
      <c r="I23" s="20">
        <f>F23-INDEX($F$4:$F$371,MATCH(D23,$D$4:$D$371,0))</f>
        <v>0.002986111111111113</v>
      </c>
    </row>
    <row r="24" spans="1:9" s="1" customFormat="1" ht="15" customHeight="1">
      <c r="A24" s="18">
        <v>21</v>
      </c>
      <c r="B24" s="45" t="s">
        <v>27</v>
      </c>
      <c r="C24" s="45" t="s">
        <v>28</v>
      </c>
      <c r="D24" s="19" t="s">
        <v>29</v>
      </c>
      <c r="E24" s="45" t="s">
        <v>34</v>
      </c>
      <c r="F24" s="48">
        <v>0.02200231481481482</v>
      </c>
      <c r="G24" s="19" t="str">
        <f t="shared" si="0"/>
        <v>3.58/km</v>
      </c>
      <c r="H24" s="20">
        <f t="shared" si="1"/>
        <v>0.0031481481481481534</v>
      </c>
      <c r="I24" s="20">
        <f>F24-INDEX($F$4:$F$371,MATCH(D24,$D$4:$D$371,0))</f>
        <v>0.0031481481481481534</v>
      </c>
    </row>
    <row r="25" spans="1:9" s="1" customFormat="1" ht="15" customHeight="1">
      <c r="A25" s="18">
        <v>22</v>
      </c>
      <c r="B25" s="45" t="s">
        <v>96</v>
      </c>
      <c r="C25" s="45" t="s">
        <v>97</v>
      </c>
      <c r="D25" s="19" t="s">
        <v>29</v>
      </c>
      <c r="E25" s="45" t="s">
        <v>84</v>
      </c>
      <c r="F25" s="48">
        <v>0.02228009259259259</v>
      </c>
      <c r="G25" s="19" t="str">
        <f t="shared" si="0"/>
        <v>4.01/km</v>
      </c>
      <c r="H25" s="20">
        <f t="shared" si="1"/>
        <v>0.003425925925925926</v>
      </c>
      <c r="I25" s="20">
        <f>F25-INDEX($F$4:$F$371,MATCH(D25,$D$4:$D$371,0))</f>
        <v>0.003425925925925926</v>
      </c>
    </row>
    <row r="26" spans="1:9" s="1" customFormat="1" ht="15" customHeight="1">
      <c r="A26" s="18">
        <v>23</v>
      </c>
      <c r="B26" s="45" t="s">
        <v>98</v>
      </c>
      <c r="C26" s="45" t="s">
        <v>99</v>
      </c>
      <c r="D26" s="19" t="s">
        <v>29</v>
      </c>
      <c r="E26" s="45" t="s">
        <v>100</v>
      </c>
      <c r="F26" s="48">
        <v>0.022314814814814815</v>
      </c>
      <c r="G26" s="19" t="str">
        <f t="shared" si="0"/>
        <v>4.01/km</v>
      </c>
      <c r="H26" s="20">
        <f t="shared" si="1"/>
        <v>0.00346064814814815</v>
      </c>
      <c r="I26" s="20">
        <f>F26-INDEX($F$4:$F$371,MATCH(D26,$D$4:$D$371,0))</f>
        <v>0.00346064814814815</v>
      </c>
    </row>
    <row r="27" spans="1:9" s="2" customFormat="1" ht="15" customHeight="1">
      <c r="A27" s="18">
        <v>24</v>
      </c>
      <c r="B27" s="45" t="s">
        <v>101</v>
      </c>
      <c r="C27" s="45" t="s">
        <v>102</v>
      </c>
      <c r="D27" s="19" t="s">
        <v>29</v>
      </c>
      <c r="E27" s="45" t="s">
        <v>65</v>
      </c>
      <c r="F27" s="48">
        <v>0.022326388888888885</v>
      </c>
      <c r="G27" s="19" t="str">
        <f t="shared" si="0"/>
        <v>4.01/km</v>
      </c>
      <c r="H27" s="20">
        <f t="shared" si="1"/>
        <v>0.0034722222222222203</v>
      </c>
      <c r="I27" s="20">
        <f>F27-INDEX($F$4:$F$371,MATCH(D27,$D$4:$D$371,0))</f>
        <v>0.0034722222222222203</v>
      </c>
    </row>
    <row r="28" spans="1:9" s="1" customFormat="1" ht="15" customHeight="1">
      <c r="A28" s="18">
        <v>25</v>
      </c>
      <c r="B28" s="45" t="s">
        <v>103</v>
      </c>
      <c r="C28" s="45" t="s">
        <v>104</v>
      </c>
      <c r="D28" s="19" t="s">
        <v>29</v>
      </c>
      <c r="E28" s="45" t="s">
        <v>80</v>
      </c>
      <c r="F28" s="48">
        <v>0.02269675925925926</v>
      </c>
      <c r="G28" s="19" t="str">
        <f t="shared" si="0"/>
        <v>4.05/km</v>
      </c>
      <c r="H28" s="20">
        <f t="shared" si="1"/>
        <v>0.0038425925925925954</v>
      </c>
      <c r="I28" s="20">
        <f>F28-INDEX($F$4:$F$371,MATCH(D28,$D$4:$D$371,0))</f>
        <v>0.0038425925925925954</v>
      </c>
    </row>
    <row r="29" spans="1:9" s="1" customFormat="1" ht="15" customHeight="1">
      <c r="A29" s="18">
        <v>26</v>
      </c>
      <c r="B29" s="45" t="s">
        <v>55</v>
      </c>
      <c r="C29" s="45" t="s">
        <v>30</v>
      </c>
      <c r="D29" s="19" t="s">
        <v>29</v>
      </c>
      <c r="E29" s="45" t="s">
        <v>84</v>
      </c>
      <c r="F29" s="48">
        <v>0.022777777777777775</v>
      </c>
      <c r="G29" s="19" t="str">
        <f t="shared" si="0"/>
        <v>4.06/km</v>
      </c>
      <c r="H29" s="20">
        <f t="shared" si="1"/>
        <v>0.00392361111111111</v>
      </c>
      <c r="I29" s="20">
        <f>F29-INDEX($F$4:$F$371,MATCH(D29,$D$4:$D$371,0))</f>
        <v>0.00392361111111111</v>
      </c>
    </row>
    <row r="30" spans="1:9" s="1" customFormat="1" ht="15" customHeight="1">
      <c r="A30" s="18">
        <v>27</v>
      </c>
      <c r="B30" s="45" t="s">
        <v>105</v>
      </c>
      <c r="C30" s="45" t="s">
        <v>106</v>
      </c>
      <c r="D30" s="19" t="s">
        <v>29</v>
      </c>
      <c r="E30" s="45" t="s">
        <v>67</v>
      </c>
      <c r="F30" s="48">
        <v>0.02287037037037037</v>
      </c>
      <c r="G30" s="19" t="str">
        <f t="shared" si="0"/>
        <v>4.07/km</v>
      </c>
      <c r="H30" s="20">
        <f t="shared" si="1"/>
        <v>0.004016203703703706</v>
      </c>
      <c r="I30" s="20">
        <f>F30-INDEX($F$4:$F$371,MATCH(D30,$D$4:$D$371,0))</f>
        <v>0.004016203703703706</v>
      </c>
    </row>
    <row r="31" spans="1:9" s="1" customFormat="1" ht="15" customHeight="1">
      <c r="A31" s="18">
        <v>28</v>
      </c>
      <c r="B31" s="45" t="s">
        <v>60</v>
      </c>
      <c r="C31" s="45" t="s">
        <v>53</v>
      </c>
      <c r="D31" s="19" t="s">
        <v>29</v>
      </c>
      <c r="E31" s="45" t="s">
        <v>12</v>
      </c>
      <c r="F31" s="48">
        <v>0.02289351851851852</v>
      </c>
      <c r="G31" s="19" t="str">
        <f t="shared" si="0"/>
        <v>4.07/km</v>
      </c>
      <c r="H31" s="20">
        <f t="shared" si="1"/>
        <v>0.0040393518518518565</v>
      </c>
      <c r="I31" s="20">
        <f>F31-INDEX($F$4:$F$371,MATCH(D31,$D$4:$D$371,0))</f>
        <v>0.0040393518518518565</v>
      </c>
    </row>
    <row r="32" spans="1:9" s="1" customFormat="1" ht="15" customHeight="1">
      <c r="A32" s="18">
        <v>29</v>
      </c>
      <c r="B32" s="45" t="s">
        <v>107</v>
      </c>
      <c r="C32" s="45" t="s">
        <v>108</v>
      </c>
      <c r="D32" s="19" t="s">
        <v>29</v>
      </c>
      <c r="E32" s="45" t="s">
        <v>12</v>
      </c>
      <c r="F32" s="48">
        <v>0.02290509259259259</v>
      </c>
      <c r="G32" s="19" t="str">
        <f t="shared" si="0"/>
        <v>4.07/km</v>
      </c>
      <c r="H32" s="20">
        <f t="shared" si="1"/>
        <v>0.004050925925925927</v>
      </c>
      <c r="I32" s="20">
        <f>F32-INDEX($F$4:$F$371,MATCH(D32,$D$4:$D$371,0))</f>
        <v>0.004050925925925927</v>
      </c>
    </row>
    <row r="33" spans="1:9" s="1" customFormat="1" ht="15" customHeight="1">
      <c r="A33" s="18">
        <v>30</v>
      </c>
      <c r="B33" s="45" t="s">
        <v>109</v>
      </c>
      <c r="C33" s="45" t="s">
        <v>14</v>
      </c>
      <c r="D33" s="19" t="s">
        <v>29</v>
      </c>
      <c r="E33" s="45" t="s">
        <v>110</v>
      </c>
      <c r="F33" s="48">
        <v>0.02388888888888889</v>
      </c>
      <c r="G33" s="19" t="str">
        <f t="shared" si="0"/>
        <v>4.18/km</v>
      </c>
      <c r="H33" s="20">
        <f t="shared" si="1"/>
        <v>0.005034722222222225</v>
      </c>
      <c r="I33" s="20">
        <f>F33-INDEX($F$4:$F$371,MATCH(D33,$D$4:$D$371,0))</f>
        <v>0.005034722222222225</v>
      </c>
    </row>
    <row r="34" spans="1:9" s="1" customFormat="1" ht="15" customHeight="1">
      <c r="A34" s="18">
        <v>31</v>
      </c>
      <c r="B34" s="45" t="s">
        <v>111</v>
      </c>
      <c r="C34" s="45" t="s">
        <v>54</v>
      </c>
      <c r="D34" s="19" t="s">
        <v>29</v>
      </c>
      <c r="E34" s="45" t="s">
        <v>110</v>
      </c>
      <c r="F34" s="48">
        <v>0.023912037037037034</v>
      </c>
      <c r="G34" s="19" t="str">
        <f t="shared" si="0"/>
        <v>4.18/km</v>
      </c>
      <c r="H34" s="20">
        <f t="shared" si="1"/>
        <v>0.005057870370370369</v>
      </c>
      <c r="I34" s="20">
        <f>F34-INDEX($F$4:$F$371,MATCH(D34,$D$4:$D$371,0))</f>
        <v>0.005057870370370369</v>
      </c>
    </row>
    <row r="35" spans="1:9" s="1" customFormat="1" ht="15" customHeight="1">
      <c r="A35" s="18">
        <v>32</v>
      </c>
      <c r="B35" s="45" t="s">
        <v>112</v>
      </c>
      <c r="C35" s="45" t="s">
        <v>21</v>
      </c>
      <c r="D35" s="19" t="s">
        <v>29</v>
      </c>
      <c r="E35" s="45" t="s">
        <v>113</v>
      </c>
      <c r="F35" s="48">
        <v>0.023935185185185184</v>
      </c>
      <c r="G35" s="19" t="str">
        <f t="shared" si="0"/>
        <v>4.19/km</v>
      </c>
      <c r="H35" s="20">
        <f t="shared" si="1"/>
        <v>0.005081018518518519</v>
      </c>
      <c r="I35" s="20">
        <f>F35-INDEX($F$4:$F$371,MATCH(D35,$D$4:$D$371,0))</f>
        <v>0.005081018518518519</v>
      </c>
    </row>
    <row r="36" spans="1:9" s="1" customFormat="1" ht="15" customHeight="1">
      <c r="A36" s="18">
        <v>33</v>
      </c>
      <c r="B36" s="45" t="s">
        <v>17</v>
      </c>
      <c r="C36" s="45" t="s">
        <v>23</v>
      </c>
      <c r="D36" s="19" t="s">
        <v>29</v>
      </c>
      <c r="E36" s="45" t="s">
        <v>65</v>
      </c>
      <c r="F36" s="48">
        <v>0.02396990740740741</v>
      </c>
      <c r="G36" s="19" t="str">
        <f aca="true" t="shared" si="2" ref="G36:G84">TEXT(INT((HOUR(F36)*3600+MINUTE(F36)*60+SECOND(F36))/$I$2/60),"0")&amp;"."&amp;TEXT(MOD((HOUR(F36)*3600+MINUTE(F36)*60+SECOND(F36))/$I$2,60),"00")&amp;"/km"</f>
        <v>4.19/km</v>
      </c>
      <c r="H36" s="20">
        <f aca="true" t="shared" si="3" ref="H36:H52">F36-$F$4</f>
        <v>0.005115740740740744</v>
      </c>
      <c r="I36" s="20">
        <f>F36-INDEX($F$4:$F$371,MATCH(D36,$D$4:$D$371,0))</f>
        <v>0.005115740740740744</v>
      </c>
    </row>
    <row r="37" spans="1:9" s="1" customFormat="1" ht="15" customHeight="1">
      <c r="A37" s="18">
        <v>34</v>
      </c>
      <c r="B37" s="45" t="s">
        <v>114</v>
      </c>
      <c r="C37" s="45" t="s">
        <v>18</v>
      </c>
      <c r="D37" s="19" t="s">
        <v>29</v>
      </c>
      <c r="E37" s="45" t="s">
        <v>76</v>
      </c>
      <c r="F37" s="48">
        <v>0.024270833333333335</v>
      </c>
      <c r="G37" s="19" t="str">
        <f t="shared" si="2"/>
        <v>4.22/km</v>
      </c>
      <c r="H37" s="20">
        <f t="shared" si="3"/>
        <v>0.00541666666666667</v>
      </c>
      <c r="I37" s="20">
        <f>F37-INDEX($F$4:$F$371,MATCH(D37,$D$4:$D$371,0))</f>
        <v>0.00541666666666667</v>
      </c>
    </row>
    <row r="38" spans="1:9" s="1" customFormat="1" ht="15" customHeight="1">
      <c r="A38" s="18">
        <v>35</v>
      </c>
      <c r="B38" s="45" t="s">
        <v>115</v>
      </c>
      <c r="C38" s="45" t="s">
        <v>21</v>
      </c>
      <c r="D38" s="19" t="s">
        <v>29</v>
      </c>
      <c r="E38" s="45" t="s">
        <v>80</v>
      </c>
      <c r="F38" s="48">
        <v>0.024328703703703703</v>
      </c>
      <c r="G38" s="19" t="str">
        <f t="shared" si="2"/>
        <v>4.23/km</v>
      </c>
      <c r="H38" s="20">
        <f t="shared" si="3"/>
        <v>0.005474537037037038</v>
      </c>
      <c r="I38" s="20">
        <f>F38-INDEX($F$4:$F$371,MATCH(D38,$D$4:$D$371,0))</f>
        <v>0.005474537037037038</v>
      </c>
    </row>
    <row r="39" spans="1:9" s="1" customFormat="1" ht="15" customHeight="1">
      <c r="A39" s="18">
        <v>36</v>
      </c>
      <c r="B39" s="45" t="s">
        <v>116</v>
      </c>
      <c r="C39" s="45" t="s">
        <v>13</v>
      </c>
      <c r="D39" s="19" t="s">
        <v>29</v>
      </c>
      <c r="E39" s="45" t="s">
        <v>72</v>
      </c>
      <c r="F39" s="48">
        <v>0.02478009259259259</v>
      </c>
      <c r="G39" s="19" t="str">
        <f t="shared" si="2"/>
        <v>4.28/km</v>
      </c>
      <c r="H39" s="20">
        <f t="shared" si="3"/>
        <v>0.005925925925925925</v>
      </c>
      <c r="I39" s="20">
        <f>F39-INDEX($F$4:$F$371,MATCH(D39,$D$4:$D$371,0))</f>
        <v>0.005925925925925925</v>
      </c>
    </row>
    <row r="40" spans="1:9" s="1" customFormat="1" ht="15" customHeight="1">
      <c r="A40" s="18">
        <v>37</v>
      </c>
      <c r="B40" s="45" t="s">
        <v>59</v>
      </c>
      <c r="C40" s="45" t="s">
        <v>16</v>
      </c>
      <c r="D40" s="19" t="s">
        <v>29</v>
      </c>
      <c r="E40" s="45" t="s">
        <v>65</v>
      </c>
      <c r="F40" s="48">
        <v>0.024930555555555553</v>
      </c>
      <c r="G40" s="19" t="str">
        <f t="shared" si="2"/>
        <v>4.29/km</v>
      </c>
      <c r="H40" s="20">
        <f t="shared" si="3"/>
        <v>0.006076388888888888</v>
      </c>
      <c r="I40" s="20">
        <f>F40-INDEX($F$4:$F$371,MATCH(D40,$D$4:$D$371,0))</f>
        <v>0.006076388888888888</v>
      </c>
    </row>
    <row r="41" spans="1:9" s="1" customFormat="1" ht="15" customHeight="1">
      <c r="A41" s="18">
        <v>38</v>
      </c>
      <c r="B41" s="45" t="s">
        <v>117</v>
      </c>
      <c r="C41" s="45" t="s">
        <v>33</v>
      </c>
      <c r="D41" s="19" t="s">
        <v>29</v>
      </c>
      <c r="E41" s="45" t="s">
        <v>80</v>
      </c>
      <c r="F41" s="48">
        <v>0.025069444444444446</v>
      </c>
      <c r="G41" s="19" t="str">
        <f t="shared" si="2"/>
        <v>4.31/km</v>
      </c>
      <c r="H41" s="20">
        <f t="shared" si="3"/>
        <v>0.006215277777777781</v>
      </c>
      <c r="I41" s="20">
        <f>F41-INDEX($F$4:$F$371,MATCH(D41,$D$4:$D$371,0))</f>
        <v>0.006215277777777781</v>
      </c>
    </row>
    <row r="42" spans="1:9" s="1" customFormat="1" ht="15" customHeight="1">
      <c r="A42" s="18">
        <v>39</v>
      </c>
      <c r="B42" s="45" t="s">
        <v>118</v>
      </c>
      <c r="C42" s="45" t="s">
        <v>22</v>
      </c>
      <c r="D42" s="19" t="s">
        <v>29</v>
      </c>
      <c r="E42" s="45" t="s">
        <v>84</v>
      </c>
      <c r="F42" s="48">
        <v>0.025185185185185185</v>
      </c>
      <c r="G42" s="19" t="str">
        <f t="shared" si="2"/>
        <v>4.32/km</v>
      </c>
      <c r="H42" s="20">
        <f t="shared" si="3"/>
        <v>0.0063310185185185205</v>
      </c>
      <c r="I42" s="20">
        <f>F42-INDEX($F$4:$F$371,MATCH(D42,$D$4:$D$371,0))</f>
        <v>0.0063310185185185205</v>
      </c>
    </row>
    <row r="43" spans="1:9" s="1" customFormat="1" ht="15" customHeight="1">
      <c r="A43" s="18">
        <v>40</v>
      </c>
      <c r="B43" s="45" t="s">
        <v>119</v>
      </c>
      <c r="C43" s="45" t="s">
        <v>32</v>
      </c>
      <c r="D43" s="19" t="s">
        <v>29</v>
      </c>
      <c r="E43" s="45" t="s">
        <v>120</v>
      </c>
      <c r="F43" s="48">
        <v>0.025231481481481483</v>
      </c>
      <c r="G43" s="19" t="str">
        <f t="shared" si="2"/>
        <v>4.33/km</v>
      </c>
      <c r="H43" s="20">
        <f t="shared" si="3"/>
        <v>0.006377314814814818</v>
      </c>
      <c r="I43" s="20">
        <f>F43-INDEX($F$4:$F$371,MATCH(D43,$D$4:$D$371,0))</f>
        <v>0.006377314814814818</v>
      </c>
    </row>
    <row r="44" spans="1:9" s="1" customFormat="1" ht="15" customHeight="1">
      <c r="A44" s="18">
        <v>41</v>
      </c>
      <c r="B44" s="45" t="s">
        <v>81</v>
      </c>
      <c r="C44" s="45" t="s">
        <v>121</v>
      </c>
      <c r="D44" s="19" t="s">
        <v>29</v>
      </c>
      <c r="E44" s="45" t="s">
        <v>122</v>
      </c>
      <c r="F44" s="48">
        <v>0.025300925925925925</v>
      </c>
      <c r="G44" s="19" t="str">
        <f t="shared" si="2"/>
        <v>4.33/km</v>
      </c>
      <c r="H44" s="20">
        <f t="shared" si="3"/>
        <v>0.00644675925925926</v>
      </c>
      <c r="I44" s="20">
        <f>F44-INDEX($F$4:$F$371,MATCH(D44,$D$4:$D$371,0))</f>
        <v>0.00644675925925926</v>
      </c>
    </row>
    <row r="45" spans="1:9" s="1" customFormat="1" ht="15" customHeight="1">
      <c r="A45" s="18">
        <v>42</v>
      </c>
      <c r="B45" s="45" t="s">
        <v>123</v>
      </c>
      <c r="C45" s="45" t="s">
        <v>23</v>
      </c>
      <c r="D45" s="19" t="s">
        <v>29</v>
      </c>
      <c r="E45" s="45" t="s">
        <v>124</v>
      </c>
      <c r="F45" s="48">
        <v>0.026064814814814815</v>
      </c>
      <c r="G45" s="19" t="str">
        <f t="shared" si="2"/>
        <v>4.42/km</v>
      </c>
      <c r="H45" s="20">
        <f t="shared" si="3"/>
        <v>0.00721064814814815</v>
      </c>
      <c r="I45" s="20">
        <f>F45-INDEX($F$4:$F$371,MATCH(D45,$D$4:$D$371,0))</f>
        <v>0.00721064814814815</v>
      </c>
    </row>
    <row r="46" spans="1:9" s="1" customFormat="1" ht="15" customHeight="1">
      <c r="A46" s="18">
        <v>43</v>
      </c>
      <c r="B46" s="45" t="s">
        <v>125</v>
      </c>
      <c r="C46" s="45" t="s">
        <v>26</v>
      </c>
      <c r="D46" s="19" t="s">
        <v>29</v>
      </c>
      <c r="E46" s="45" t="s">
        <v>110</v>
      </c>
      <c r="F46" s="48">
        <v>0.026076388888888885</v>
      </c>
      <c r="G46" s="19" t="str">
        <f t="shared" si="2"/>
        <v>4.42/km</v>
      </c>
      <c r="H46" s="20">
        <f t="shared" si="3"/>
        <v>0.00722222222222222</v>
      </c>
      <c r="I46" s="20">
        <f>F46-INDEX($F$4:$F$371,MATCH(D46,$D$4:$D$371,0))</f>
        <v>0.00722222222222222</v>
      </c>
    </row>
    <row r="47" spans="1:9" s="1" customFormat="1" ht="15" customHeight="1">
      <c r="A47" s="18">
        <v>44</v>
      </c>
      <c r="B47" s="45" t="s">
        <v>126</v>
      </c>
      <c r="C47" s="45" t="s">
        <v>50</v>
      </c>
      <c r="D47" s="19" t="s">
        <v>29</v>
      </c>
      <c r="E47" s="45" t="s">
        <v>84</v>
      </c>
      <c r="F47" s="48">
        <v>0.02693287037037037</v>
      </c>
      <c r="G47" s="19" t="str">
        <f t="shared" si="2"/>
        <v>4.51/km</v>
      </c>
      <c r="H47" s="20">
        <f t="shared" si="3"/>
        <v>0.008078703703703706</v>
      </c>
      <c r="I47" s="20">
        <f>F47-INDEX($F$4:$F$371,MATCH(D47,$D$4:$D$371,0))</f>
        <v>0.008078703703703706</v>
      </c>
    </row>
    <row r="48" spans="1:9" s="1" customFormat="1" ht="15" customHeight="1">
      <c r="A48" s="18">
        <v>45</v>
      </c>
      <c r="B48" s="45" t="s">
        <v>127</v>
      </c>
      <c r="C48" s="45" t="s">
        <v>19</v>
      </c>
      <c r="D48" s="19" t="s">
        <v>29</v>
      </c>
      <c r="E48" s="45" t="s">
        <v>110</v>
      </c>
      <c r="F48" s="48">
        <v>0.02695601851851852</v>
      </c>
      <c r="G48" s="19" t="str">
        <f t="shared" si="2"/>
        <v>4.51/km</v>
      </c>
      <c r="H48" s="20">
        <f t="shared" si="3"/>
        <v>0.008101851851851857</v>
      </c>
      <c r="I48" s="20">
        <f>F48-INDEX($F$4:$F$371,MATCH(D48,$D$4:$D$371,0))</f>
        <v>0.008101851851851857</v>
      </c>
    </row>
    <row r="49" spans="1:9" s="1" customFormat="1" ht="15" customHeight="1">
      <c r="A49" s="18">
        <v>46</v>
      </c>
      <c r="B49" s="45" t="s">
        <v>128</v>
      </c>
      <c r="C49" s="45" t="s">
        <v>19</v>
      </c>
      <c r="D49" s="19" t="s">
        <v>29</v>
      </c>
      <c r="E49" s="45" t="s">
        <v>129</v>
      </c>
      <c r="F49" s="48">
        <v>0.027129629629629632</v>
      </c>
      <c r="G49" s="19" t="str">
        <f t="shared" si="2"/>
        <v>4.53/km</v>
      </c>
      <c r="H49" s="20">
        <f t="shared" si="3"/>
        <v>0.008275462962962967</v>
      </c>
      <c r="I49" s="20">
        <f>F49-INDEX($F$4:$F$371,MATCH(D49,$D$4:$D$371,0))</f>
        <v>0.008275462962962967</v>
      </c>
    </row>
    <row r="50" spans="1:9" s="1" customFormat="1" ht="15" customHeight="1">
      <c r="A50" s="18">
        <v>47</v>
      </c>
      <c r="B50" s="45" t="s">
        <v>130</v>
      </c>
      <c r="C50" s="45" t="s">
        <v>131</v>
      </c>
      <c r="D50" s="19" t="s">
        <v>29</v>
      </c>
      <c r="E50" s="45" t="s">
        <v>80</v>
      </c>
      <c r="F50" s="48">
        <v>0.0271875</v>
      </c>
      <c r="G50" s="19" t="str">
        <f t="shared" si="2"/>
        <v>4.54/km</v>
      </c>
      <c r="H50" s="20">
        <f t="shared" si="3"/>
        <v>0.008333333333333335</v>
      </c>
      <c r="I50" s="20">
        <f>F50-INDEX($F$4:$F$371,MATCH(D50,$D$4:$D$371,0))</f>
        <v>0.008333333333333335</v>
      </c>
    </row>
    <row r="51" spans="1:9" s="1" customFormat="1" ht="15" customHeight="1">
      <c r="A51" s="18">
        <v>48</v>
      </c>
      <c r="B51" s="45" t="s">
        <v>132</v>
      </c>
      <c r="C51" s="45" t="s">
        <v>37</v>
      </c>
      <c r="D51" s="19" t="s">
        <v>29</v>
      </c>
      <c r="E51" s="45" t="s">
        <v>80</v>
      </c>
      <c r="F51" s="48">
        <v>0.027199074074074073</v>
      </c>
      <c r="G51" s="19" t="str">
        <f t="shared" si="2"/>
        <v>4.54/km</v>
      </c>
      <c r="H51" s="20">
        <f aca="true" t="shared" si="4" ref="H51:H84">F51-$F$4</f>
        <v>0.008344907407407409</v>
      </c>
      <c r="I51" s="20">
        <f>F51-INDEX($F$4:$F$371,MATCH(D51,$D$4:$D$371,0))</f>
        <v>0.008344907407407409</v>
      </c>
    </row>
    <row r="52" spans="1:9" s="1" customFormat="1" ht="15" customHeight="1">
      <c r="A52" s="18">
        <v>49</v>
      </c>
      <c r="B52" s="45" t="s">
        <v>56</v>
      </c>
      <c r="C52" s="45" t="s">
        <v>133</v>
      </c>
      <c r="D52" s="19" t="s">
        <v>29</v>
      </c>
      <c r="E52" s="45" t="s">
        <v>84</v>
      </c>
      <c r="F52" s="48">
        <v>0.027465277777777772</v>
      </c>
      <c r="G52" s="19" t="str">
        <f t="shared" si="2"/>
        <v>4.57/km</v>
      </c>
      <c r="H52" s="20">
        <f t="shared" si="4"/>
        <v>0.008611111111111108</v>
      </c>
      <c r="I52" s="20">
        <f>F52-INDEX($F$4:$F$371,MATCH(D52,$D$4:$D$371,0))</f>
        <v>0.008611111111111108</v>
      </c>
    </row>
    <row r="53" spans="1:9" ht="15" customHeight="1">
      <c r="A53" s="18">
        <v>50</v>
      </c>
      <c r="B53" s="45" t="s">
        <v>56</v>
      </c>
      <c r="C53" s="45" t="s">
        <v>19</v>
      </c>
      <c r="D53" s="19" t="s">
        <v>29</v>
      </c>
      <c r="E53" s="45" t="s">
        <v>84</v>
      </c>
      <c r="F53" s="48">
        <v>0.027476851851851853</v>
      </c>
      <c r="G53" s="19" t="str">
        <f t="shared" si="2"/>
        <v>4.57/km</v>
      </c>
      <c r="H53" s="20">
        <f t="shared" si="4"/>
        <v>0.008622685185185188</v>
      </c>
      <c r="I53" s="20">
        <f>F53-INDEX($F$4:$F$371,MATCH(D53,$D$4:$D$371,0))</f>
        <v>0.008622685185185188</v>
      </c>
    </row>
    <row r="54" spans="1:9" ht="15" customHeight="1">
      <c r="A54" s="18">
        <v>51</v>
      </c>
      <c r="B54" s="45" t="s">
        <v>134</v>
      </c>
      <c r="C54" s="45" t="s">
        <v>31</v>
      </c>
      <c r="D54" s="19" t="s">
        <v>29</v>
      </c>
      <c r="E54" s="45" t="s">
        <v>135</v>
      </c>
      <c r="F54" s="48">
        <v>0.0275</v>
      </c>
      <c r="G54" s="19" t="str">
        <f t="shared" si="2"/>
        <v>4.57/km</v>
      </c>
      <c r="H54" s="20">
        <f t="shared" si="4"/>
        <v>0.008645833333333335</v>
      </c>
      <c r="I54" s="20">
        <f>F54-INDEX($F$4:$F$371,MATCH(D54,$D$4:$D$371,0))</f>
        <v>0.008645833333333335</v>
      </c>
    </row>
    <row r="55" spans="1:9" ht="15" customHeight="1">
      <c r="A55" s="18">
        <v>52</v>
      </c>
      <c r="B55" s="45" t="s">
        <v>136</v>
      </c>
      <c r="C55" s="45" t="s">
        <v>57</v>
      </c>
      <c r="D55" s="19" t="s">
        <v>29</v>
      </c>
      <c r="E55" s="45" t="s">
        <v>80</v>
      </c>
      <c r="F55" s="48">
        <v>0.02758101851851852</v>
      </c>
      <c r="G55" s="19" t="str">
        <f t="shared" si="2"/>
        <v>4.58/km</v>
      </c>
      <c r="H55" s="20">
        <f t="shared" si="4"/>
        <v>0.008726851851851854</v>
      </c>
      <c r="I55" s="20">
        <f>F55-INDEX($F$4:$F$371,MATCH(D55,$D$4:$D$371,0))</f>
        <v>0.008726851851851854</v>
      </c>
    </row>
    <row r="56" spans="1:9" ht="15" customHeight="1">
      <c r="A56" s="18">
        <v>53</v>
      </c>
      <c r="B56" s="45" t="s">
        <v>58</v>
      </c>
      <c r="C56" s="45" t="s">
        <v>44</v>
      </c>
      <c r="D56" s="19" t="s">
        <v>29</v>
      </c>
      <c r="E56" s="45" t="s">
        <v>49</v>
      </c>
      <c r="F56" s="48">
        <v>0.02774305555555556</v>
      </c>
      <c r="G56" s="19" t="str">
        <f t="shared" si="2"/>
        <v>4.60/km</v>
      </c>
      <c r="H56" s="20">
        <f t="shared" si="4"/>
        <v>0.008888888888888894</v>
      </c>
      <c r="I56" s="20">
        <f>F56-INDEX($F$4:$F$371,MATCH(D56,$D$4:$D$371,0))</f>
        <v>0.008888888888888894</v>
      </c>
    </row>
    <row r="57" spans="1:9" ht="15" customHeight="1">
      <c r="A57" s="18">
        <v>54</v>
      </c>
      <c r="B57" s="45" t="s">
        <v>137</v>
      </c>
      <c r="C57" s="45" t="s">
        <v>138</v>
      </c>
      <c r="D57" s="19" t="s">
        <v>29</v>
      </c>
      <c r="E57" s="45" t="s">
        <v>110</v>
      </c>
      <c r="F57" s="48">
        <v>0.028136574074074074</v>
      </c>
      <c r="G57" s="19" t="str">
        <f t="shared" si="2"/>
        <v>5.04/km</v>
      </c>
      <c r="H57" s="20">
        <f t="shared" si="4"/>
        <v>0.00928240740740741</v>
      </c>
      <c r="I57" s="20">
        <f>F57-INDEX($F$4:$F$371,MATCH(D57,$D$4:$D$371,0))</f>
        <v>0.00928240740740741</v>
      </c>
    </row>
    <row r="58" spans="1:9" ht="15" customHeight="1">
      <c r="A58" s="18">
        <v>55</v>
      </c>
      <c r="B58" s="45" t="s">
        <v>51</v>
      </c>
      <c r="C58" s="45" t="s">
        <v>139</v>
      </c>
      <c r="D58" s="19" t="s">
        <v>29</v>
      </c>
      <c r="E58" s="45" t="s">
        <v>110</v>
      </c>
      <c r="F58" s="48">
        <v>0.028148148148148148</v>
      </c>
      <c r="G58" s="19" t="str">
        <f t="shared" si="2"/>
        <v>5.04/km</v>
      </c>
      <c r="H58" s="20">
        <f t="shared" si="4"/>
        <v>0.009293981481481483</v>
      </c>
      <c r="I58" s="20">
        <f>F58-INDEX($F$4:$F$371,MATCH(D58,$D$4:$D$371,0))</f>
        <v>0.009293981481481483</v>
      </c>
    </row>
    <row r="59" spans="1:9" ht="15" customHeight="1">
      <c r="A59" s="18">
        <v>56</v>
      </c>
      <c r="B59" s="45" t="s">
        <v>140</v>
      </c>
      <c r="C59" s="45" t="s">
        <v>37</v>
      </c>
      <c r="D59" s="19" t="s">
        <v>29</v>
      </c>
      <c r="E59" s="45" t="s">
        <v>141</v>
      </c>
      <c r="F59" s="48">
        <v>0.02815972222222222</v>
      </c>
      <c r="G59" s="19" t="str">
        <f t="shared" si="2"/>
        <v>5.04/km</v>
      </c>
      <c r="H59" s="20">
        <f t="shared" si="4"/>
        <v>0.009305555555555556</v>
      </c>
      <c r="I59" s="20">
        <f>F59-INDEX($F$4:$F$371,MATCH(D59,$D$4:$D$371,0))</f>
        <v>0.009305555555555556</v>
      </c>
    </row>
    <row r="60" spans="1:9" ht="15" customHeight="1">
      <c r="A60" s="18">
        <v>57</v>
      </c>
      <c r="B60" s="45" t="s">
        <v>142</v>
      </c>
      <c r="C60" s="45" t="s">
        <v>26</v>
      </c>
      <c r="D60" s="19" t="s">
        <v>29</v>
      </c>
      <c r="E60" s="45" t="s">
        <v>135</v>
      </c>
      <c r="F60" s="48">
        <v>0.028171296296296302</v>
      </c>
      <c r="G60" s="19" t="str">
        <f t="shared" si="2"/>
        <v>5.04/km</v>
      </c>
      <c r="H60" s="20">
        <f t="shared" si="4"/>
        <v>0.009317129629629637</v>
      </c>
      <c r="I60" s="20">
        <f>F60-INDEX($F$4:$F$371,MATCH(D60,$D$4:$D$371,0))</f>
        <v>0.009317129629629637</v>
      </c>
    </row>
    <row r="61" spans="1:9" ht="15" customHeight="1">
      <c r="A61" s="18">
        <v>58</v>
      </c>
      <c r="B61" s="45" t="s">
        <v>143</v>
      </c>
      <c r="C61" s="45" t="s">
        <v>19</v>
      </c>
      <c r="D61" s="19" t="s">
        <v>29</v>
      </c>
      <c r="E61" s="45" t="s">
        <v>135</v>
      </c>
      <c r="F61" s="48">
        <v>0.02934027777777778</v>
      </c>
      <c r="G61" s="19" t="str">
        <f t="shared" si="2"/>
        <v>5.17/km</v>
      </c>
      <c r="H61" s="20">
        <f t="shared" si="4"/>
        <v>0.010486111111111116</v>
      </c>
      <c r="I61" s="20">
        <f>F61-INDEX($F$4:$F$371,MATCH(D61,$D$4:$D$371,0))</f>
        <v>0.010486111111111116</v>
      </c>
    </row>
    <row r="62" spans="1:9" ht="15" customHeight="1">
      <c r="A62" s="18">
        <v>59</v>
      </c>
      <c r="B62" s="45" t="s">
        <v>36</v>
      </c>
      <c r="C62" s="45" t="s">
        <v>45</v>
      </c>
      <c r="D62" s="19" t="s">
        <v>29</v>
      </c>
      <c r="E62" s="45" t="s">
        <v>80</v>
      </c>
      <c r="F62" s="48">
        <v>0.029456018518518517</v>
      </c>
      <c r="G62" s="19" t="str">
        <f t="shared" si="2"/>
        <v>5.18/km</v>
      </c>
      <c r="H62" s="20">
        <f t="shared" si="4"/>
        <v>0.010601851851851852</v>
      </c>
      <c r="I62" s="20">
        <f>F62-INDEX($F$4:$F$371,MATCH(D62,$D$4:$D$371,0))</f>
        <v>0.010601851851851852</v>
      </c>
    </row>
    <row r="63" spans="1:9" ht="15" customHeight="1">
      <c r="A63" s="18">
        <v>60</v>
      </c>
      <c r="B63" s="45" t="s">
        <v>144</v>
      </c>
      <c r="C63" s="45" t="s">
        <v>61</v>
      </c>
      <c r="D63" s="19" t="s">
        <v>29</v>
      </c>
      <c r="E63" s="45" t="s">
        <v>110</v>
      </c>
      <c r="F63" s="48">
        <v>0.029618055555555554</v>
      </c>
      <c r="G63" s="19" t="str">
        <f t="shared" si="2"/>
        <v>5.20/km</v>
      </c>
      <c r="H63" s="20">
        <f t="shared" si="4"/>
        <v>0.010763888888888889</v>
      </c>
      <c r="I63" s="20">
        <f>F63-INDEX($F$4:$F$371,MATCH(D63,$D$4:$D$371,0))</f>
        <v>0.010763888888888889</v>
      </c>
    </row>
    <row r="64" spans="1:9" ht="15" customHeight="1">
      <c r="A64" s="18">
        <v>61</v>
      </c>
      <c r="B64" s="45" t="s">
        <v>58</v>
      </c>
      <c r="C64" s="45" t="s">
        <v>145</v>
      </c>
      <c r="D64" s="19" t="s">
        <v>29</v>
      </c>
      <c r="E64" s="45" t="s">
        <v>46</v>
      </c>
      <c r="F64" s="48">
        <v>0.030150462962962962</v>
      </c>
      <c r="G64" s="19" t="str">
        <f t="shared" si="2"/>
        <v>5.26/km</v>
      </c>
      <c r="H64" s="20">
        <f t="shared" si="4"/>
        <v>0.011296296296296297</v>
      </c>
      <c r="I64" s="20">
        <f>F64-INDEX($F$4:$F$371,MATCH(D64,$D$4:$D$371,0))</f>
        <v>0.011296296296296297</v>
      </c>
    </row>
    <row r="65" spans="1:9" ht="15" customHeight="1">
      <c r="A65" s="18">
        <v>62</v>
      </c>
      <c r="B65" s="45" t="s">
        <v>146</v>
      </c>
      <c r="C65" s="45" t="s">
        <v>24</v>
      </c>
      <c r="D65" s="19" t="s">
        <v>29</v>
      </c>
      <c r="E65" s="45" t="s">
        <v>80</v>
      </c>
      <c r="F65" s="48">
        <v>0.030416666666666665</v>
      </c>
      <c r="G65" s="19" t="str">
        <f t="shared" si="2"/>
        <v>5.29/km</v>
      </c>
      <c r="H65" s="20">
        <f t="shared" si="4"/>
        <v>0.0115625</v>
      </c>
      <c r="I65" s="20">
        <f>F65-INDEX($F$4:$F$371,MATCH(D65,$D$4:$D$371,0))</f>
        <v>0.0115625</v>
      </c>
    </row>
    <row r="66" spans="1:9" ht="15" customHeight="1">
      <c r="A66" s="18">
        <v>63</v>
      </c>
      <c r="B66" s="45" t="s">
        <v>147</v>
      </c>
      <c r="C66" s="45" t="s">
        <v>121</v>
      </c>
      <c r="D66" s="19" t="s">
        <v>29</v>
      </c>
      <c r="E66" s="45" t="s">
        <v>148</v>
      </c>
      <c r="F66" s="48">
        <v>0.03043981481481482</v>
      </c>
      <c r="G66" s="19" t="str">
        <f t="shared" si="2"/>
        <v>5.29/km</v>
      </c>
      <c r="H66" s="20">
        <f t="shared" si="4"/>
        <v>0.011585648148148154</v>
      </c>
      <c r="I66" s="20">
        <f>F66-INDEX($F$4:$F$371,MATCH(D66,$D$4:$D$371,0))</f>
        <v>0.011585648148148154</v>
      </c>
    </row>
    <row r="67" spans="1:9" ht="15" customHeight="1">
      <c r="A67" s="18">
        <v>64</v>
      </c>
      <c r="B67" s="45" t="s">
        <v>149</v>
      </c>
      <c r="C67" s="45" t="s">
        <v>52</v>
      </c>
      <c r="D67" s="19" t="s">
        <v>29</v>
      </c>
      <c r="E67" s="45" t="s">
        <v>80</v>
      </c>
      <c r="F67" s="48">
        <v>0.030601851851851852</v>
      </c>
      <c r="G67" s="19" t="str">
        <f t="shared" si="2"/>
        <v>5.31/km</v>
      </c>
      <c r="H67" s="20">
        <f t="shared" si="4"/>
        <v>0.011747685185185187</v>
      </c>
      <c r="I67" s="20">
        <f>F67-INDEX($F$4:$F$371,MATCH(D67,$D$4:$D$371,0))</f>
        <v>0.011747685185185187</v>
      </c>
    </row>
    <row r="68" spans="1:9" ht="15" customHeight="1">
      <c r="A68" s="18">
        <v>65</v>
      </c>
      <c r="B68" s="45" t="s">
        <v>150</v>
      </c>
      <c r="C68" s="45" t="s">
        <v>39</v>
      </c>
      <c r="D68" s="19" t="s">
        <v>29</v>
      </c>
      <c r="E68" s="45" t="s">
        <v>110</v>
      </c>
      <c r="F68" s="48">
        <v>0.030833333333333334</v>
      </c>
      <c r="G68" s="19" t="str">
        <f t="shared" si="2"/>
        <v>5.33/km</v>
      </c>
      <c r="H68" s="20">
        <f t="shared" si="4"/>
        <v>0.01197916666666667</v>
      </c>
      <c r="I68" s="20">
        <f>F68-INDEX($F$4:$F$371,MATCH(D68,$D$4:$D$371,0))</f>
        <v>0.01197916666666667</v>
      </c>
    </row>
    <row r="69" spans="1:9" ht="15" customHeight="1">
      <c r="A69" s="18">
        <v>66</v>
      </c>
      <c r="B69" s="45" t="s">
        <v>151</v>
      </c>
      <c r="C69" s="45" t="s">
        <v>14</v>
      </c>
      <c r="D69" s="19" t="s">
        <v>29</v>
      </c>
      <c r="E69" s="45" t="s">
        <v>80</v>
      </c>
      <c r="F69" s="48">
        <v>0.031516203703703706</v>
      </c>
      <c r="G69" s="19" t="str">
        <f t="shared" si="2"/>
        <v>5.40/km</v>
      </c>
      <c r="H69" s="20">
        <f t="shared" si="4"/>
        <v>0.012662037037037041</v>
      </c>
      <c r="I69" s="20">
        <f>F69-INDEX($F$4:$F$371,MATCH(D69,$D$4:$D$371,0))</f>
        <v>0.012662037037037041</v>
      </c>
    </row>
    <row r="70" spans="1:9" ht="15" customHeight="1">
      <c r="A70" s="18">
        <v>67</v>
      </c>
      <c r="B70" s="45" t="s">
        <v>152</v>
      </c>
      <c r="C70" s="45" t="s">
        <v>153</v>
      </c>
      <c r="D70" s="19" t="s">
        <v>29</v>
      </c>
      <c r="E70" s="45" t="s">
        <v>80</v>
      </c>
      <c r="F70" s="48">
        <v>0.03204861111111111</v>
      </c>
      <c r="G70" s="19" t="str">
        <f t="shared" si="2"/>
        <v>5.46/km</v>
      </c>
      <c r="H70" s="20">
        <f t="shared" si="4"/>
        <v>0.013194444444444446</v>
      </c>
      <c r="I70" s="20">
        <f>F70-INDEX($F$4:$F$371,MATCH(D70,$D$4:$D$371,0))</f>
        <v>0.013194444444444446</v>
      </c>
    </row>
    <row r="71" spans="1:9" ht="15" customHeight="1">
      <c r="A71" s="18">
        <v>68</v>
      </c>
      <c r="B71" s="45" t="s">
        <v>154</v>
      </c>
      <c r="C71" s="45" t="s">
        <v>24</v>
      </c>
      <c r="D71" s="19" t="s">
        <v>29</v>
      </c>
      <c r="E71" s="45" t="s">
        <v>80</v>
      </c>
      <c r="F71" s="48">
        <v>0.03221064814814815</v>
      </c>
      <c r="G71" s="19" t="str">
        <f t="shared" si="2"/>
        <v>5.48/km</v>
      </c>
      <c r="H71" s="20">
        <f t="shared" si="4"/>
        <v>0.013356481481481483</v>
      </c>
      <c r="I71" s="20">
        <f>F71-INDEX($F$4:$F$371,MATCH(D71,$D$4:$D$371,0))</f>
        <v>0.013356481481481483</v>
      </c>
    </row>
    <row r="72" spans="1:9" ht="15" customHeight="1">
      <c r="A72" s="18">
        <v>69</v>
      </c>
      <c r="B72" s="45" t="s">
        <v>155</v>
      </c>
      <c r="C72" s="45" t="s">
        <v>40</v>
      </c>
      <c r="D72" s="19" t="s">
        <v>29</v>
      </c>
      <c r="E72" s="45" t="s">
        <v>148</v>
      </c>
      <c r="F72" s="48">
        <v>0.0324537037037037</v>
      </c>
      <c r="G72" s="19" t="str">
        <f t="shared" si="2"/>
        <v>5.51/km</v>
      </c>
      <c r="H72" s="20">
        <f t="shared" si="4"/>
        <v>0.013599537037037035</v>
      </c>
      <c r="I72" s="20">
        <f>F72-INDEX($F$4:$F$371,MATCH(D72,$D$4:$D$371,0))</f>
        <v>0.013599537037037035</v>
      </c>
    </row>
    <row r="73" spans="1:9" ht="15" customHeight="1">
      <c r="A73" s="18">
        <v>70</v>
      </c>
      <c r="B73" s="45" t="s">
        <v>48</v>
      </c>
      <c r="C73" s="45" t="s">
        <v>156</v>
      </c>
      <c r="D73" s="19" t="s">
        <v>29</v>
      </c>
      <c r="E73" s="45" t="s">
        <v>110</v>
      </c>
      <c r="F73" s="48">
        <v>0.03262731481481482</v>
      </c>
      <c r="G73" s="19" t="str">
        <f t="shared" si="2"/>
        <v>5.52/km</v>
      </c>
      <c r="H73" s="20">
        <f t="shared" si="4"/>
        <v>0.013773148148148152</v>
      </c>
      <c r="I73" s="20">
        <f>F73-INDEX($F$4:$F$371,MATCH(D73,$D$4:$D$371,0))</f>
        <v>0.013773148148148152</v>
      </c>
    </row>
    <row r="74" spans="1:9" ht="15" customHeight="1">
      <c r="A74" s="18">
        <v>71</v>
      </c>
      <c r="B74" s="45" t="s">
        <v>142</v>
      </c>
      <c r="C74" s="45" t="s">
        <v>15</v>
      </c>
      <c r="D74" s="19" t="s">
        <v>29</v>
      </c>
      <c r="E74" s="45" t="s">
        <v>135</v>
      </c>
      <c r="F74" s="48">
        <v>0.03270833333333333</v>
      </c>
      <c r="G74" s="19" t="str">
        <f t="shared" si="2"/>
        <v>5.53/km</v>
      </c>
      <c r="H74" s="20">
        <f t="shared" si="4"/>
        <v>0.013854166666666667</v>
      </c>
      <c r="I74" s="20">
        <f>F74-INDEX($F$4:$F$371,MATCH(D74,$D$4:$D$371,0))</f>
        <v>0.013854166666666667</v>
      </c>
    </row>
    <row r="75" spans="1:9" ht="15" customHeight="1">
      <c r="A75" s="18">
        <v>72</v>
      </c>
      <c r="B75" s="45" t="s">
        <v>157</v>
      </c>
      <c r="C75" s="45" t="s">
        <v>158</v>
      </c>
      <c r="D75" s="19" t="s">
        <v>29</v>
      </c>
      <c r="E75" s="45" t="s">
        <v>80</v>
      </c>
      <c r="F75" s="48">
        <v>0.033344907407407406</v>
      </c>
      <c r="G75" s="19" t="str">
        <f t="shared" si="2"/>
        <v>6.00/km</v>
      </c>
      <c r="H75" s="20">
        <f t="shared" si="4"/>
        <v>0.014490740740740742</v>
      </c>
      <c r="I75" s="20">
        <f>F75-INDEX($F$4:$F$371,MATCH(D75,$D$4:$D$371,0))</f>
        <v>0.014490740740740742</v>
      </c>
    </row>
    <row r="76" spans="1:9" ht="15" customHeight="1">
      <c r="A76" s="18">
        <v>73</v>
      </c>
      <c r="B76" s="45" t="s">
        <v>159</v>
      </c>
      <c r="C76" s="45" t="s">
        <v>160</v>
      </c>
      <c r="D76" s="19" t="s">
        <v>29</v>
      </c>
      <c r="E76" s="45" t="s">
        <v>80</v>
      </c>
      <c r="F76" s="48">
        <v>0.03335648148148148</v>
      </c>
      <c r="G76" s="19" t="str">
        <f t="shared" si="2"/>
        <v>6.00/km</v>
      </c>
      <c r="H76" s="20">
        <f t="shared" si="4"/>
        <v>0.014502314814814815</v>
      </c>
      <c r="I76" s="20">
        <f>F76-INDEX($F$4:$F$371,MATCH(D76,$D$4:$D$371,0))</f>
        <v>0.014502314814814815</v>
      </c>
    </row>
    <row r="77" spans="1:9" ht="15" customHeight="1">
      <c r="A77" s="18">
        <v>74</v>
      </c>
      <c r="B77" s="45" t="s">
        <v>161</v>
      </c>
      <c r="C77" s="45" t="s">
        <v>19</v>
      </c>
      <c r="D77" s="19" t="s">
        <v>29</v>
      </c>
      <c r="E77" s="45" t="s">
        <v>80</v>
      </c>
      <c r="F77" s="48">
        <v>0.03369212962962963</v>
      </c>
      <c r="G77" s="19" t="str">
        <f t="shared" si="2"/>
        <v>6.04/km</v>
      </c>
      <c r="H77" s="20">
        <f t="shared" si="4"/>
        <v>0.014837962962962963</v>
      </c>
      <c r="I77" s="20">
        <f>F77-INDEX($F$4:$F$371,MATCH(D77,$D$4:$D$371,0))</f>
        <v>0.014837962962962963</v>
      </c>
    </row>
    <row r="78" spans="1:9" ht="15" customHeight="1">
      <c r="A78" s="18">
        <v>75</v>
      </c>
      <c r="B78" s="45" t="s">
        <v>162</v>
      </c>
      <c r="C78" s="45" t="s">
        <v>14</v>
      </c>
      <c r="D78" s="19" t="s">
        <v>29</v>
      </c>
      <c r="E78" s="45" t="s">
        <v>80</v>
      </c>
      <c r="F78" s="48">
        <v>0.0337037037037037</v>
      </c>
      <c r="G78" s="19" t="str">
        <f t="shared" si="2"/>
        <v>6.04/km</v>
      </c>
      <c r="H78" s="20">
        <f t="shared" si="4"/>
        <v>0.014849537037037036</v>
      </c>
      <c r="I78" s="20">
        <f>F78-INDEX($F$4:$F$371,MATCH(D78,$D$4:$D$371,0))</f>
        <v>0.014849537037037036</v>
      </c>
    </row>
    <row r="79" spans="1:9" ht="15" customHeight="1">
      <c r="A79" s="18">
        <v>76</v>
      </c>
      <c r="B79" s="45" t="s">
        <v>163</v>
      </c>
      <c r="C79" s="45" t="s">
        <v>164</v>
      </c>
      <c r="D79" s="19" t="s">
        <v>29</v>
      </c>
      <c r="E79" s="45" t="s">
        <v>110</v>
      </c>
      <c r="F79" s="48">
        <v>0.03398148148148148</v>
      </c>
      <c r="G79" s="19" t="str">
        <f t="shared" si="2"/>
        <v>6.07/km</v>
      </c>
      <c r="H79" s="20">
        <f t="shared" si="4"/>
        <v>0.015127314814814816</v>
      </c>
      <c r="I79" s="20">
        <f>F79-INDEX($F$4:$F$371,MATCH(D79,$D$4:$D$371,0))</f>
        <v>0.015127314814814816</v>
      </c>
    </row>
    <row r="80" spans="1:9" ht="15" customHeight="1">
      <c r="A80" s="18">
        <v>77</v>
      </c>
      <c r="B80" s="45" t="s">
        <v>165</v>
      </c>
      <c r="C80" s="45" t="s">
        <v>43</v>
      </c>
      <c r="D80" s="19" t="s">
        <v>29</v>
      </c>
      <c r="E80" s="45" t="s">
        <v>80</v>
      </c>
      <c r="F80" s="48">
        <v>0.03501157407407408</v>
      </c>
      <c r="G80" s="19" t="str">
        <f t="shared" si="2"/>
        <v>6.18/km</v>
      </c>
      <c r="H80" s="20">
        <f t="shared" si="4"/>
        <v>0.016157407407407412</v>
      </c>
      <c r="I80" s="20">
        <f>F80-INDEX($F$4:$F$371,MATCH(D80,$D$4:$D$371,0))</f>
        <v>0.016157407407407412</v>
      </c>
    </row>
    <row r="81" spans="1:9" ht="15" customHeight="1">
      <c r="A81" s="18">
        <v>78</v>
      </c>
      <c r="B81" s="45" t="s">
        <v>166</v>
      </c>
      <c r="C81" s="45" t="s">
        <v>57</v>
      </c>
      <c r="D81" s="19" t="s">
        <v>29</v>
      </c>
      <c r="E81" s="45" t="s">
        <v>148</v>
      </c>
      <c r="F81" s="48">
        <v>0.03864583333333333</v>
      </c>
      <c r="G81" s="19" t="str">
        <f t="shared" si="2"/>
        <v>6.57/km</v>
      </c>
      <c r="H81" s="20">
        <f t="shared" si="4"/>
        <v>0.019791666666666666</v>
      </c>
      <c r="I81" s="20">
        <f>F81-INDEX($F$4:$F$371,MATCH(D81,$D$4:$D$371,0))</f>
        <v>0.019791666666666666</v>
      </c>
    </row>
    <row r="82" spans="1:9" ht="15" customHeight="1">
      <c r="A82" s="18">
        <v>79</v>
      </c>
      <c r="B82" s="45" t="s">
        <v>147</v>
      </c>
      <c r="C82" s="45" t="s">
        <v>50</v>
      </c>
      <c r="D82" s="19" t="s">
        <v>29</v>
      </c>
      <c r="E82" s="45" t="s">
        <v>148</v>
      </c>
      <c r="F82" s="48">
        <v>0.038657407407407404</v>
      </c>
      <c r="G82" s="19" t="str">
        <f t="shared" si="2"/>
        <v>6.58/km</v>
      </c>
      <c r="H82" s="20">
        <f t="shared" si="4"/>
        <v>0.01980324074074074</v>
      </c>
      <c r="I82" s="20">
        <f>F82-INDEX($F$4:$F$371,MATCH(D82,$D$4:$D$371,0))</f>
        <v>0.01980324074074074</v>
      </c>
    </row>
    <row r="83" spans="1:9" ht="15" customHeight="1">
      <c r="A83" s="18">
        <v>80</v>
      </c>
      <c r="B83" s="45" t="s">
        <v>167</v>
      </c>
      <c r="C83" s="45" t="s">
        <v>168</v>
      </c>
      <c r="D83" s="19" t="s">
        <v>29</v>
      </c>
      <c r="E83" s="45" t="s">
        <v>169</v>
      </c>
      <c r="F83" s="48">
        <v>0.04027777777777778</v>
      </c>
      <c r="G83" s="19" t="str">
        <f t="shared" si="2"/>
        <v>7.15/km</v>
      </c>
      <c r="H83" s="20">
        <f t="shared" si="4"/>
        <v>0.021423611111111115</v>
      </c>
      <c r="I83" s="20">
        <f>F83-INDEX($F$4:$F$371,MATCH(D83,$D$4:$D$371,0))</f>
        <v>0.021423611111111115</v>
      </c>
    </row>
    <row r="84" spans="1:9" ht="15" customHeight="1" thickBot="1">
      <c r="A84" s="21">
        <v>81</v>
      </c>
      <c r="B84" s="46" t="s">
        <v>42</v>
      </c>
      <c r="C84" s="46" t="s">
        <v>30</v>
      </c>
      <c r="D84" s="22" t="s">
        <v>29</v>
      </c>
      <c r="E84" s="46" t="s">
        <v>169</v>
      </c>
      <c r="F84" s="49">
        <v>0.04027777777777778</v>
      </c>
      <c r="G84" s="22" t="str">
        <f t="shared" si="2"/>
        <v>7.15/km</v>
      </c>
      <c r="H84" s="23">
        <f t="shared" si="4"/>
        <v>0.021423611111111115</v>
      </c>
      <c r="I84" s="23">
        <f>F84-INDEX($F$4:$F$371,MATCH(D84,$D$4:$D$371,0))</f>
        <v>0.021423611111111115</v>
      </c>
    </row>
  </sheetData>
  <autoFilter ref="A3:I8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BM4" activePane="bottomLeft" state="frozen"/>
      <selection pane="topLeft" activeCell="A1" sqref="A1"/>
      <selection pane="bottomLeft" activeCell="H17" sqref="G17:H17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Corsa di San Leonardo</v>
      </c>
      <c r="B1" s="39"/>
      <c r="C1" s="40"/>
    </row>
    <row r="2" spans="1:3" ht="33" customHeight="1" thickBot="1">
      <c r="A2" s="41" t="str">
        <f>Individuale!A2&amp;" km. "&amp;Individuale!I2</f>
        <v> Acilia (RM) Italia - Domenica 20/09/2009 km. 8</v>
      </c>
      <c r="B2" s="42"/>
      <c r="C2" s="43"/>
    </row>
    <row r="3" spans="1:3" ht="24.75" customHeight="1" thickBot="1">
      <c r="A3" s="12" t="s">
        <v>2</v>
      </c>
      <c r="B3" s="13" t="s">
        <v>6</v>
      </c>
      <c r="C3" s="13" t="s">
        <v>11</v>
      </c>
    </row>
    <row r="4" spans="1:3" ht="15" customHeight="1">
      <c r="A4" s="30">
        <v>1</v>
      </c>
      <c r="B4" s="31" t="s">
        <v>80</v>
      </c>
      <c r="C4" s="32">
        <v>18</v>
      </c>
    </row>
    <row r="5" spans="1:3" ht="15" customHeight="1">
      <c r="A5" s="24">
        <v>2</v>
      </c>
      <c r="B5" s="25" t="s">
        <v>110</v>
      </c>
      <c r="C5" s="28">
        <v>10</v>
      </c>
    </row>
    <row r="6" spans="1:3" ht="15" customHeight="1">
      <c r="A6" s="24">
        <v>3</v>
      </c>
      <c r="B6" s="25" t="s">
        <v>84</v>
      </c>
      <c r="C6" s="28">
        <v>8</v>
      </c>
    </row>
    <row r="7" spans="1:3" ht="15" customHeight="1">
      <c r="A7" s="24">
        <v>4</v>
      </c>
      <c r="B7" s="25" t="s">
        <v>65</v>
      </c>
      <c r="C7" s="28">
        <v>8</v>
      </c>
    </row>
    <row r="8" spans="1:3" ht="15" customHeight="1">
      <c r="A8" s="24">
        <v>5</v>
      </c>
      <c r="B8" s="25" t="s">
        <v>148</v>
      </c>
      <c r="C8" s="28">
        <v>4</v>
      </c>
    </row>
    <row r="9" spans="1:3" ht="15" customHeight="1">
      <c r="A9" s="24">
        <v>6</v>
      </c>
      <c r="B9" s="25" t="s">
        <v>135</v>
      </c>
      <c r="C9" s="28">
        <v>4</v>
      </c>
    </row>
    <row r="10" spans="1:3" ht="15" customHeight="1">
      <c r="A10" s="24">
        <v>7</v>
      </c>
      <c r="B10" s="25" t="s">
        <v>12</v>
      </c>
      <c r="C10" s="28">
        <v>4</v>
      </c>
    </row>
    <row r="11" spans="1:3" ht="15" customHeight="1">
      <c r="A11" s="24">
        <v>8</v>
      </c>
      <c r="B11" s="25" t="s">
        <v>72</v>
      </c>
      <c r="C11" s="28">
        <v>3</v>
      </c>
    </row>
    <row r="12" spans="1:3" ht="15" customHeight="1">
      <c r="A12" s="24">
        <v>9</v>
      </c>
      <c r="B12" s="25" t="s">
        <v>169</v>
      </c>
      <c r="C12" s="28">
        <v>2</v>
      </c>
    </row>
    <row r="13" spans="1:3" ht="15" customHeight="1">
      <c r="A13" s="24">
        <v>10</v>
      </c>
      <c r="B13" s="25" t="s">
        <v>67</v>
      </c>
      <c r="C13" s="28">
        <v>2</v>
      </c>
    </row>
    <row r="14" spans="1:3" ht="15" customHeight="1">
      <c r="A14" s="24">
        <v>11</v>
      </c>
      <c r="B14" s="25" t="s">
        <v>76</v>
      </c>
      <c r="C14" s="28">
        <v>2</v>
      </c>
    </row>
    <row r="15" spans="1:3" ht="15" customHeight="1">
      <c r="A15" s="24">
        <v>12</v>
      </c>
      <c r="B15" s="25" t="s">
        <v>100</v>
      </c>
      <c r="C15" s="28">
        <v>1</v>
      </c>
    </row>
    <row r="16" spans="1:3" ht="15" customHeight="1">
      <c r="A16" s="24">
        <v>13</v>
      </c>
      <c r="B16" s="25" t="s">
        <v>34</v>
      </c>
      <c r="C16" s="28">
        <v>1</v>
      </c>
    </row>
    <row r="17" spans="1:3" ht="15" customHeight="1">
      <c r="A17" s="24">
        <v>14</v>
      </c>
      <c r="B17" s="25" t="s">
        <v>120</v>
      </c>
      <c r="C17" s="28">
        <v>1</v>
      </c>
    </row>
    <row r="18" spans="1:3" ht="15" customHeight="1">
      <c r="A18" s="24">
        <v>15</v>
      </c>
      <c r="B18" s="25" t="s">
        <v>69</v>
      </c>
      <c r="C18" s="28">
        <v>1</v>
      </c>
    </row>
    <row r="19" spans="1:3" ht="15" customHeight="1">
      <c r="A19" s="24">
        <v>16</v>
      </c>
      <c r="B19" s="25" t="s">
        <v>113</v>
      </c>
      <c r="C19" s="28">
        <v>1</v>
      </c>
    </row>
    <row r="20" spans="1:3" ht="15" customHeight="1">
      <c r="A20" s="24">
        <v>17</v>
      </c>
      <c r="B20" s="25" t="s">
        <v>122</v>
      </c>
      <c r="C20" s="28">
        <v>1</v>
      </c>
    </row>
    <row r="21" spans="1:3" ht="15" customHeight="1">
      <c r="A21" s="24">
        <v>18</v>
      </c>
      <c r="B21" s="25" t="s">
        <v>63</v>
      </c>
      <c r="C21" s="28">
        <v>1</v>
      </c>
    </row>
    <row r="22" spans="1:3" ht="15" customHeight="1">
      <c r="A22" s="24">
        <v>19</v>
      </c>
      <c r="B22" s="25" t="s">
        <v>86</v>
      </c>
      <c r="C22" s="28">
        <v>1</v>
      </c>
    </row>
    <row r="23" spans="1:3" ht="15" customHeight="1">
      <c r="A23" s="24">
        <v>20</v>
      </c>
      <c r="B23" s="25" t="s">
        <v>95</v>
      </c>
      <c r="C23" s="28">
        <v>1</v>
      </c>
    </row>
    <row r="24" spans="1:3" ht="15" customHeight="1">
      <c r="A24" s="24">
        <v>21</v>
      </c>
      <c r="B24" s="25" t="s">
        <v>129</v>
      </c>
      <c r="C24" s="28">
        <v>1</v>
      </c>
    </row>
    <row r="25" spans="1:3" ht="15" customHeight="1">
      <c r="A25" s="24">
        <v>22</v>
      </c>
      <c r="B25" s="25" t="s">
        <v>88</v>
      </c>
      <c r="C25" s="28">
        <v>1</v>
      </c>
    </row>
    <row r="26" spans="1:3" ht="15" customHeight="1">
      <c r="A26" s="24">
        <v>23</v>
      </c>
      <c r="B26" s="25" t="s">
        <v>124</v>
      </c>
      <c r="C26" s="28">
        <v>1</v>
      </c>
    </row>
    <row r="27" spans="1:3" ht="15" customHeight="1">
      <c r="A27" s="24">
        <v>24</v>
      </c>
      <c r="B27" s="25" t="s">
        <v>141</v>
      </c>
      <c r="C27" s="28">
        <v>1</v>
      </c>
    </row>
    <row r="28" spans="1:3" ht="15" customHeight="1">
      <c r="A28" s="24">
        <v>25</v>
      </c>
      <c r="B28" s="25" t="s">
        <v>49</v>
      </c>
      <c r="C28" s="28">
        <v>1</v>
      </c>
    </row>
    <row r="29" spans="1:3" ht="15" customHeight="1">
      <c r="A29" s="24">
        <v>26</v>
      </c>
      <c r="B29" s="25" t="s">
        <v>46</v>
      </c>
      <c r="C29" s="28">
        <v>1</v>
      </c>
    </row>
    <row r="30" spans="1:3" ht="15" customHeight="1" thickBot="1">
      <c r="A30" s="26">
        <v>27</v>
      </c>
      <c r="B30" s="27" t="s">
        <v>0</v>
      </c>
      <c r="C30" s="29">
        <v>1</v>
      </c>
    </row>
    <row r="31" ht="12.75">
      <c r="C31" s="3">
        <f>SUM(C4:C30)</f>
        <v>81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2009-10-15T10:56:13Z</dcterms:modified>
  <cp:category/>
  <cp:version/>
  <cp:contentType/>
  <cp:contentStatus/>
</cp:coreProperties>
</file>