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'Individuale'!$A$3:$I$96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<sst xmlns="http://schemas.openxmlformats.org/spreadsheetml/2006/main" count="427" uniqueCount="231">
  <si>
    <t>LAZIO RUNNERS TEAM A.S.D.</t>
  </si>
  <si>
    <t>A.S.D. PODISTICA 2007</t>
  </si>
  <si>
    <t>PONTE DI NONA</t>
  </si>
  <si>
    <t>CRAL POLIGRAFICO DELLO STATO</t>
  </si>
  <si>
    <t>A.S.D. ROMATLETICA</t>
  </si>
  <si>
    <t>VILLA ADA GREEN RUNNER</t>
  </si>
  <si>
    <t>A.S.D. ATL. POMEZIA AUTO 2000</t>
  </si>
  <si>
    <t>FARTLEK OSTIA</t>
  </si>
  <si>
    <t>ATLETICA PEGASO</t>
  </si>
  <si>
    <t>Meeting su pista di Frascati</t>
  </si>
  <si>
    <t>Frascati (RM) Italia - Mercoledì 06/07/2011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</si>
  <si>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</si>
  <si>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</si>
  <si>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</si>
  <si>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</si>
  <si>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</si>
  <si>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</si>
  <si>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</si>
  <si>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</si>
  <si>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</si>
  <si>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</si>
  <si>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</si>
  <si>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RUNNING EVOLUTION</t>
  </si>
  <si>
    <t>ACSI CAMPIDOGLIO PALATINO</t>
  </si>
  <si>
    <t>AM</t>
  </si>
  <si>
    <t>MM35</t>
  </si>
  <si>
    <t>MM40</t>
  </si>
  <si>
    <t>COLLEFERRO ATLETICA</t>
  </si>
  <si>
    <t>TOP RUNNERS VELLETRI</t>
  </si>
  <si>
    <t>MM45</t>
  </si>
  <si>
    <t>POD. FISIOSPORT</t>
  </si>
  <si>
    <t>MM50</t>
  </si>
  <si>
    <t>PODISTI VALMONTONE</t>
  </si>
  <si>
    <t>ATL. ROMA ACQUACETOSA</t>
  </si>
  <si>
    <t>GIOVANNI SCAVO 2000 ATL.</t>
  </si>
  <si>
    <t>ATLETICA ENI</t>
  </si>
  <si>
    <t>A.S. ATL. VILLA GUGLIELMI</t>
  </si>
  <si>
    <t>MM55</t>
  </si>
  <si>
    <t>MM60</t>
  </si>
  <si>
    <t>G.S. BANCARI ROMANI</t>
  </si>
  <si>
    <t>FIAMME GIALLE G. SIMONI</t>
  </si>
  <si>
    <t>DUE PONTI SRL</t>
  </si>
  <si>
    <t>OLIMPIA 2004</t>
  </si>
  <si>
    <t>A.S.D. PODISTICA SOLIDARIETA'</t>
  </si>
  <si>
    <t>E.SERVIZI ATL. FUTURA ROMA</t>
  </si>
  <si>
    <t>LBM SPORT TEAM</t>
  </si>
  <si>
    <t>FURCI Gianni</t>
  </si>
  <si>
    <t>SM</t>
  </si>
  <si>
    <t>0.08:31</t>
  </si>
  <si>
    <t>ERRADI Rachid</t>
  </si>
  <si>
    <t>0.08:34</t>
  </si>
  <si>
    <t>BRANCATO Alessandro</t>
  </si>
  <si>
    <t>0.08:35</t>
  </si>
  <si>
    <t>EMBAYE Elias</t>
  </si>
  <si>
    <t>0.08:38</t>
  </si>
  <si>
    <t>ABDIKADAR SHEIK ALI Moh</t>
  </si>
  <si>
    <t>JM</t>
  </si>
  <si>
    <t>0.08:48</t>
  </si>
  <si>
    <t>PAPOCCIA Diego</t>
  </si>
  <si>
    <t>0.08:50</t>
  </si>
  <si>
    <t>CALCATERRA Giorgio</t>
  </si>
  <si>
    <t>0.08:52</t>
  </si>
  <si>
    <t>LEPORE Silvio</t>
  </si>
  <si>
    <t>0.08:53</t>
  </si>
  <si>
    <t>LUCIANI Manuel</t>
  </si>
  <si>
    <t>SOUFYANE El Fadil</t>
  </si>
  <si>
    <t>0.08:57</t>
  </si>
  <si>
    <t>HLINSKI Yauheni</t>
  </si>
  <si>
    <t>0.09:01</t>
  </si>
  <si>
    <t>DE BLASIO Carlo</t>
  </si>
  <si>
    <t>PM</t>
  </si>
  <si>
    <t>0.09:04</t>
  </si>
  <si>
    <t>CACCIAMANI Marco</t>
  </si>
  <si>
    <t>0.09:07</t>
  </si>
  <si>
    <t>SOLITO Fabio</t>
  </si>
  <si>
    <t>0.09:19</t>
  </si>
  <si>
    <t>D'AREZZO Giovanni</t>
  </si>
  <si>
    <t>0.09:20</t>
  </si>
  <si>
    <t>FABRIZI Andrea</t>
  </si>
  <si>
    <t>0.09:23</t>
  </si>
  <si>
    <t>CAVASSINI Mirko</t>
  </si>
  <si>
    <t>0.09:25</t>
  </si>
  <si>
    <t>FAUCI Walter</t>
  </si>
  <si>
    <t>0.09:27</t>
  </si>
  <si>
    <t>QUAGLIA Marco</t>
  </si>
  <si>
    <t>TM</t>
  </si>
  <si>
    <t>0.09:30</t>
  </si>
  <si>
    <t>BERTACCINI Luca</t>
  </si>
  <si>
    <t>0.09:35</t>
  </si>
  <si>
    <t>VISCEGLIA Roberto</t>
  </si>
  <si>
    <t>0.09:36</t>
  </si>
  <si>
    <t>CAROLI Gabriele</t>
  </si>
  <si>
    <t>0.09:38</t>
  </si>
  <si>
    <t>CELANI Fabio</t>
  </si>
  <si>
    <t>LEONARDI Giampiero</t>
  </si>
  <si>
    <t>0.09:39</t>
  </si>
  <si>
    <t>FAGNANI Francesco</t>
  </si>
  <si>
    <t>0.09:41</t>
  </si>
  <si>
    <t>DI CAPRIO Daniele</t>
  </si>
  <si>
    <t>DENGUIR Mourad</t>
  </si>
  <si>
    <t>0.09:43</t>
  </si>
  <si>
    <t>MARMO Luca</t>
  </si>
  <si>
    <t>0.09:44</t>
  </si>
  <si>
    <t>PISU Daniele</t>
  </si>
  <si>
    <t>0.09:45</t>
  </si>
  <si>
    <t>VERSARI Nicola</t>
  </si>
  <si>
    <t>0.09:48</t>
  </si>
  <si>
    <t>PEGORER Daniele</t>
  </si>
  <si>
    <t>0.09:49</t>
  </si>
  <si>
    <t>DIADEI Tiziano</t>
  </si>
  <si>
    <t>0.09:50</t>
  </si>
  <si>
    <t>GIORDANO Cristiano</t>
  </si>
  <si>
    <t>0.09:52</t>
  </si>
  <si>
    <t>CIOCCI Alessandro</t>
  </si>
  <si>
    <t>CHIOMINTO Fabrizio</t>
  </si>
  <si>
    <t>0.09:54</t>
  </si>
  <si>
    <t>LAVIOLA Antonio</t>
  </si>
  <si>
    <t>0.09:55</t>
  </si>
  <si>
    <t>BRILLI Fabrizio</t>
  </si>
  <si>
    <t>0.10:01</t>
  </si>
  <si>
    <t>INNOCENTI Giorgio</t>
  </si>
  <si>
    <t>0.10:02</t>
  </si>
  <si>
    <t>VIGORITO Alessandro</t>
  </si>
  <si>
    <t>BOCCARDI Fabio</t>
  </si>
  <si>
    <t>0.10:04</t>
  </si>
  <si>
    <t>CICCHETTI Renato</t>
  </si>
  <si>
    <t>0.10:05</t>
  </si>
  <si>
    <t>GRILLO Luciano</t>
  </si>
  <si>
    <t>0.10:08</t>
  </si>
  <si>
    <t>POLCE Paris</t>
  </si>
  <si>
    <t>SADDI Moreno</t>
  </si>
  <si>
    <t>0.10:10</t>
  </si>
  <si>
    <t>BOCCANERA Gianluca</t>
  </si>
  <si>
    <t>0.10:12</t>
  </si>
  <si>
    <t>D'AGOSTINO Davide</t>
  </si>
  <si>
    <t>0.10:13</t>
  </si>
  <si>
    <t>DAGA Nicola</t>
  </si>
  <si>
    <t>0.10:16</t>
  </si>
  <si>
    <t>ROSSETTI Giancarlo</t>
  </si>
  <si>
    <t>CINA Stefano</t>
  </si>
  <si>
    <t>0.10:22</t>
  </si>
  <si>
    <t>COMINA Fabio</t>
  </si>
  <si>
    <t>0.10:24</t>
  </si>
  <si>
    <t>MACALE Umberto</t>
  </si>
  <si>
    <t>DI VAIA Marco</t>
  </si>
  <si>
    <t>0.10:28</t>
  </si>
  <si>
    <t>GERMANI Rosario</t>
  </si>
  <si>
    <t>0.10:31</t>
  </si>
  <si>
    <t>CORTINA Davide</t>
  </si>
  <si>
    <t>BELTRONE Emilio</t>
  </si>
  <si>
    <t>0.10:32</t>
  </si>
  <si>
    <t>PIERMARTERI Franco</t>
  </si>
  <si>
    <t>TRENTO Sandro</t>
  </si>
  <si>
    <t>0.10:33</t>
  </si>
  <si>
    <t>AGNOLI Paolo</t>
  </si>
  <si>
    <t>0.10:35</t>
  </si>
  <si>
    <t>REALI Daniele</t>
  </si>
  <si>
    <t>TOCCI Biagio</t>
  </si>
  <si>
    <t>0.10:37</t>
  </si>
  <si>
    <t>RINALDI Giovanni</t>
  </si>
  <si>
    <t>0.10:39</t>
  </si>
  <si>
    <t>COSTANTINI Giulio</t>
  </si>
  <si>
    <t>TRABUCCO Antonio</t>
  </si>
  <si>
    <t>0.10:40</t>
  </si>
  <si>
    <t>CATALDI Enrico</t>
  </si>
  <si>
    <t>PICCA Maurizio</t>
  </si>
  <si>
    <t>0.10:43</t>
  </si>
  <si>
    <t>SALVATI Lanfranco</t>
  </si>
  <si>
    <t>0.10:45</t>
  </si>
  <si>
    <t>CONTI Alessandro</t>
  </si>
  <si>
    <t>PANICCIA Giancarlo</t>
  </si>
  <si>
    <t>0.10:46</t>
  </si>
  <si>
    <t>CESARETTI Marco</t>
  </si>
  <si>
    <t>0.10:49</t>
  </si>
  <si>
    <t>CIPOLLONI Riccardo</t>
  </si>
  <si>
    <t>0.10:51</t>
  </si>
  <si>
    <t>PALADINO Maurizio</t>
  </si>
  <si>
    <t>PONZA Gianni</t>
  </si>
  <si>
    <t>GIUSTI Marco</t>
  </si>
  <si>
    <t>0.10:57</t>
  </si>
  <si>
    <t>SARDO Fabrizio</t>
  </si>
  <si>
    <t>0.11:00</t>
  </si>
  <si>
    <t>FLAMMINI Valentino</t>
  </si>
  <si>
    <t>0.11:02</t>
  </si>
  <si>
    <t>SPERATI Maurizio</t>
  </si>
  <si>
    <t>DE VITO Domenico</t>
  </si>
  <si>
    <t>0.11:05</t>
  </si>
  <si>
    <t>GASPONI Mario</t>
  </si>
  <si>
    <t>0.11:06</t>
  </si>
  <si>
    <t>GIORDANO Paolo</t>
  </si>
  <si>
    <t>0.11:08</t>
  </si>
  <si>
    <t>D'AMICO Nicola</t>
  </si>
  <si>
    <t>CAPPETTA Diego</t>
  </si>
  <si>
    <t>0.11:11</t>
  </si>
  <si>
    <t>DI PALMA Paolo</t>
  </si>
  <si>
    <t>0.11:14</t>
  </si>
  <si>
    <t>CATOZZI Fabio</t>
  </si>
  <si>
    <t>0.11:15</t>
  </si>
  <si>
    <t>PIZZUTI Domenico Mario</t>
  </si>
  <si>
    <t>0.11:17</t>
  </si>
  <si>
    <t>UGO Luca</t>
  </si>
  <si>
    <t>0.11:32</t>
  </si>
  <si>
    <t>MINOTTI Mattia</t>
  </si>
  <si>
    <t>0.11:49</t>
  </si>
  <si>
    <t>POLIDORI Marziano</t>
  </si>
  <si>
    <t>0.12:02</t>
  </si>
  <si>
    <t>DE ANGELIS Adriano</t>
  </si>
  <si>
    <t>BARTOLUCCI Marco</t>
  </si>
  <si>
    <t>0.12:06</t>
  </si>
  <si>
    <t>DAVID Massimo</t>
  </si>
  <si>
    <t>0.12:32</t>
  </si>
  <si>
    <t>GOLVELLI Giovanni</t>
  </si>
  <si>
    <t>0.12:34</t>
  </si>
  <si>
    <t>SACCA' Francesco</t>
  </si>
  <si>
    <t>0.13:08</t>
  </si>
  <si>
    <t>DURANTINI Roberto</t>
  </si>
  <si>
    <t>0.13:14</t>
  </si>
  <si>
    <t>ATL SAN SPERATE</t>
  </si>
  <si>
    <t>GRUPPO SPORTIVO VIRTUS</t>
  </si>
  <si>
    <t>SORA RUNNERS CLUB</t>
  </si>
  <si>
    <t>CUS CASSINO</t>
  </si>
  <si>
    <t>ATL. STUDENTESCA CA.RI.RI</t>
  </si>
  <si>
    <t>ASI INTESATLETICA</t>
  </si>
  <si>
    <t>A.S.D. LIBERATLETICA</t>
  </si>
  <si>
    <t>ATLETICA DEL PARCO</t>
  </si>
  <si>
    <t>CLUB ATL. CENTRALE</t>
  </si>
  <si>
    <t>ATL. COLOSSEO 2000</t>
  </si>
  <si>
    <t>FOOTWORKS SPORTING TEAM ROMA</t>
  </si>
  <si>
    <t>RUNNING CLUB FUTURA</t>
  </si>
  <si>
    <t>A.S.D. FREE RUNNERS</t>
  </si>
  <si>
    <t>A.S. RUNNERS CIAMPINO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</si>
</sst>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30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i/>
      <sz val="10"/>
      <color indexed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164" fontId="3" fillId="24" borderId="11" xfId="0" applyNumberFormat="1" applyFont="1" applyFill="1" applyBorder="1" applyAlignment="1">
      <alignment horizontal="center" vertical="center"/>
    </xf>
    <xf numFmtId="1" fontId="4" fillId="25" borderId="12" xfId="0" applyNumberFormat="1" applyFont="1" applyFill="1" applyBorder="1" applyAlignment="1">
      <alignment horizontal="center" vertical="center" wrapText="1"/>
    </xf>
    <xf numFmtId="1" fontId="5" fillId="25" borderId="12" xfId="0" applyNumberFormat="1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6" fillId="25" borderId="12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25" borderId="12" xfId="0" applyNumberFormat="1" applyFont="1" applyFill="1" applyBorder="1" applyAlignment="1">
      <alignment horizontal="center" vertical="center" wrapText="1"/>
    </xf>
    <xf numFmtId="0" fontId="1" fillId="25" borderId="12" xfId="0" applyFont="1" applyFill="1" applyBorder="1" applyAlignment="1">
      <alignment horizontal="center"/>
    </xf>
    <xf numFmtId="0" fontId="2" fillId="24" borderId="14" xfId="0" applyFont="1" applyFill="1" applyBorder="1" applyAlignment="1">
      <alignment horizontal="center" vertical="center"/>
    </xf>
    <xf numFmtId="0" fontId="10" fillId="25" borderId="12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5" fontId="0" fillId="0" borderId="16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horizontal="center" vertical="center"/>
    </xf>
    <xf numFmtId="0" fontId="29" fillId="22" borderId="16" xfId="0" applyFont="1" applyFill="1" applyBorder="1" applyAlignment="1">
      <alignment horizontal="center" vertical="center"/>
    </xf>
    <xf numFmtId="0" fontId="29" fillId="22" borderId="16" xfId="0" applyFont="1" applyFill="1" applyBorder="1" applyAlignment="1">
      <alignment vertical="center"/>
    </xf>
    <xf numFmtId="0" fontId="29" fillId="22" borderId="16" xfId="0" applyNumberFormat="1" applyFont="1" applyFill="1" applyBorder="1" applyAlignment="1">
      <alignment horizontal="center" vertical="center"/>
    </xf>
    <xf numFmtId="165" fontId="29" fillId="22" borderId="16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vertical="center"/>
    </xf>
    <xf numFmtId="49" fontId="0" fillId="0" borderId="19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49" fontId="29" fillId="22" borderId="18" xfId="0" applyNumberFormat="1" applyFont="1" applyFill="1" applyBorder="1" applyAlignment="1">
      <alignment vertical="center"/>
    </xf>
    <xf numFmtId="0" fontId="29" fillId="22" borderId="21" xfId="0" applyFont="1" applyFill="1" applyBorder="1" applyAlignment="1">
      <alignment vertical="center"/>
    </xf>
    <xf numFmtId="49" fontId="29" fillId="22" borderId="16" xfId="0" applyNumberFormat="1" applyFont="1" applyFill="1" applyBorder="1" applyAlignment="1">
      <alignment horizontal="center" vertical="center"/>
    </xf>
    <xf numFmtId="49" fontId="29" fillId="22" borderId="16" xfId="0" applyNumberFormat="1" applyFont="1" applyFill="1" applyBorder="1" applyAlignment="1">
      <alignment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Nota 2" xfId="49"/>
    <cellStyle name="Nota 3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E13" sqref="E13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15" t="s">
        <v>9</v>
      </c>
      <c r="B1" s="15"/>
      <c r="C1" s="15"/>
      <c r="D1" s="15"/>
      <c r="E1" s="15"/>
      <c r="F1" s="15"/>
      <c r="G1" s="15"/>
      <c r="H1" s="15"/>
      <c r="I1" s="15"/>
    </row>
    <row r="2" spans="1:9" ht="24.75" customHeight="1">
      <c r="A2" s="16" t="s">
        <v>10</v>
      </c>
      <c r="B2" s="16"/>
      <c r="C2" s="16"/>
      <c r="D2" s="16"/>
      <c r="E2" s="16"/>
      <c r="F2" s="16"/>
      <c r="G2" s="16"/>
      <c r="H2" s="3" t="s">
        <v>11</v>
      </c>
      <c r="I2" s="4">
        <v>3</v>
      </c>
    </row>
    <row r="3" spans="1:9" ht="37.5" customHeight="1">
      <c r="A3" s="5" t="s">
        <v>12</v>
      </c>
      <c r="B3" s="6" t="s">
        <v>13</v>
      </c>
      <c r="C3" s="7" t="s">
        <v>14</v>
      </c>
      <c r="D3" s="7" t="s">
        <v>15</v>
      </c>
      <c r="E3" s="8" t="s">
        <v>16</v>
      </c>
      <c r="F3" s="9" t="s">
        <v>17</v>
      </c>
      <c r="G3" s="9" t="s">
        <v>18</v>
      </c>
      <c r="H3" s="10" t="s">
        <v>19</v>
      </c>
      <c r="I3" s="10" t="s">
        <v>20</v>
      </c>
    </row>
    <row r="4" spans="1:9" s="11" customFormat="1" ht="15" customHeight="1">
      <c r="A4" s="19">
        <v>1</v>
      </c>
      <c r="B4" s="41" t="s">
        <v>46</v>
      </c>
      <c r="C4" s="44"/>
      <c r="D4" s="36" t="s">
        <v>47</v>
      </c>
      <c r="E4" s="35" t="s">
        <v>228</v>
      </c>
      <c r="F4" s="36" t="s">
        <v>48</v>
      </c>
      <c r="G4" s="19" t="str">
        <f aca="true" t="shared" si="0" ref="G4:G67">TEXT(INT((HOUR(F4)*3600+MINUTE(F4)*60+SECOND(F4))/$I$2/60),"0")&amp;"."&amp;TEXT(MOD((HOUR(F4)*3600+MINUTE(F4)*60+SECOND(F4))/$I$2,60),"00")&amp;"/km"</f>
        <v>2.50/km</v>
      </c>
      <c r="H4" s="20">
        <f aca="true" t="shared" si="1" ref="H4:H31">F4-$F$4</f>
        <v>0</v>
      </c>
      <c r="I4" s="20">
        <f>F4-INDEX($F$4:$F$726,MATCH(D4,$D$4:$D$726,0))</f>
        <v>0</v>
      </c>
    </row>
    <row r="5" spans="1:9" s="11" customFormat="1" ht="15" customHeight="1">
      <c r="A5" s="21">
        <v>2</v>
      </c>
      <c r="B5" s="42" t="s">
        <v>49</v>
      </c>
      <c r="C5" s="45"/>
      <c r="D5" s="38" t="s">
        <v>26</v>
      </c>
      <c r="E5" s="37" t="s">
        <v>27</v>
      </c>
      <c r="F5" s="38" t="s">
        <v>50</v>
      </c>
      <c r="G5" s="21" t="str">
        <f t="shared" si="0"/>
        <v>2.51/km</v>
      </c>
      <c r="H5" s="22">
        <f t="shared" si="1"/>
        <v>3.4722222222222446E-05</v>
      </c>
      <c r="I5" s="22">
        <f>F5-INDEX($F$4:$F$726,MATCH(D5,$D$4:$D$726,0))</f>
        <v>0</v>
      </c>
    </row>
    <row r="6" spans="1:9" s="11" customFormat="1" ht="15" customHeight="1">
      <c r="A6" s="21">
        <v>3</v>
      </c>
      <c r="B6" s="42" t="s">
        <v>51</v>
      </c>
      <c r="C6" s="45"/>
      <c r="D6" s="38" t="s">
        <v>47</v>
      </c>
      <c r="E6" s="37" t="s">
        <v>228</v>
      </c>
      <c r="F6" s="38" t="s">
        <v>52</v>
      </c>
      <c r="G6" s="21" t="str">
        <f t="shared" si="0"/>
        <v>2.52/km</v>
      </c>
      <c r="H6" s="22">
        <f t="shared" si="1"/>
        <v>4.6296296296296884E-05</v>
      </c>
      <c r="I6" s="22">
        <f>F6-INDEX($F$4:$F$726,MATCH(D6,$D$4:$D$726,0))</f>
        <v>4.6296296296296884E-05</v>
      </c>
    </row>
    <row r="7" spans="1:9" s="11" customFormat="1" ht="15" customHeight="1">
      <c r="A7" s="21">
        <v>4</v>
      </c>
      <c r="B7" s="42" t="s">
        <v>53</v>
      </c>
      <c r="C7" s="45"/>
      <c r="D7" s="38" t="s">
        <v>47</v>
      </c>
      <c r="E7" s="37" t="s">
        <v>45</v>
      </c>
      <c r="F7" s="38" t="s">
        <v>54</v>
      </c>
      <c r="G7" s="21" t="str">
        <f t="shared" si="0"/>
        <v>2.53/km</v>
      </c>
      <c r="H7" s="22">
        <f t="shared" si="1"/>
        <v>8.10185185185176E-05</v>
      </c>
      <c r="I7" s="22">
        <f>F7-INDEX($F$4:$F$726,MATCH(D7,$D$4:$D$726,0))</f>
        <v>8.10185185185176E-05</v>
      </c>
    </row>
    <row r="8" spans="1:9" s="11" customFormat="1" ht="15" customHeight="1">
      <c r="A8" s="21">
        <v>5</v>
      </c>
      <c r="B8" s="42" t="s">
        <v>55</v>
      </c>
      <c r="C8" s="45"/>
      <c r="D8" s="38" t="s">
        <v>56</v>
      </c>
      <c r="E8" s="37" t="s">
        <v>221</v>
      </c>
      <c r="F8" s="38" t="s">
        <v>57</v>
      </c>
      <c r="G8" s="21" t="str">
        <f t="shared" si="0"/>
        <v>2.56/km</v>
      </c>
      <c r="H8" s="22">
        <f t="shared" si="1"/>
        <v>0.00019675925925925937</v>
      </c>
      <c r="I8" s="22">
        <f>F8-INDEX($F$4:$F$726,MATCH(D8,$D$4:$D$726,0))</f>
        <v>0</v>
      </c>
    </row>
    <row r="9" spans="1:9" s="11" customFormat="1" ht="15" customHeight="1">
      <c r="A9" s="21">
        <v>6</v>
      </c>
      <c r="B9" s="42" t="s">
        <v>58</v>
      </c>
      <c r="C9" s="45"/>
      <c r="D9" s="38" t="s">
        <v>25</v>
      </c>
      <c r="E9" s="37" t="s">
        <v>228</v>
      </c>
      <c r="F9" s="38" t="s">
        <v>59</v>
      </c>
      <c r="G9" s="21" t="str">
        <f t="shared" si="0"/>
        <v>2.57/km</v>
      </c>
      <c r="H9" s="22">
        <f t="shared" si="1"/>
        <v>0.00021990740740740738</v>
      </c>
      <c r="I9" s="22">
        <f>F9-INDEX($F$4:$F$726,MATCH(D9,$D$4:$D$726,0))</f>
        <v>0</v>
      </c>
    </row>
    <row r="10" spans="1:9" s="11" customFormat="1" ht="15" customHeight="1">
      <c r="A10" s="21">
        <v>7</v>
      </c>
      <c r="B10" s="42" t="s">
        <v>60</v>
      </c>
      <c r="C10" s="45"/>
      <c r="D10" s="38" t="s">
        <v>47</v>
      </c>
      <c r="E10" s="37" t="s">
        <v>228</v>
      </c>
      <c r="F10" s="38" t="s">
        <v>61</v>
      </c>
      <c r="G10" s="21" t="str">
        <f t="shared" si="0"/>
        <v>2.57/km</v>
      </c>
      <c r="H10" s="22">
        <f t="shared" si="1"/>
        <v>0.00024305555555555539</v>
      </c>
      <c r="I10" s="22">
        <f>F10-INDEX($F$4:$F$726,MATCH(D10,$D$4:$D$726,0))</f>
        <v>0.00024305555555555539</v>
      </c>
    </row>
    <row r="11" spans="1:9" s="11" customFormat="1" ht="15" customHeight="1">
      <c r="A11" s="21">
        <v>8</v>
      </c>
      <c r="B11" s="42" t="s">
        <v>62</v>
      </c>
      <c r="C11" s="45"/>
      <c r="D11" s="38" t="s">
        <v>47</v>
      </c>
      <c r="E11" s="37" t="s">
        <v>23</v>
      </c>
      <c r="F11" s="38" t="s">
        <v>63</v>
      </c>
      <c r="G11" s="21" t="str">
        <f t="shared" si="0"/>
        <v>2.58/km</v>
      </c>
      <c r="H11" s="22">
        <f t="shared" si="1"/>
        <v>0.00025462962962962896</v>
      </c>
      <c r="I11" s="22">
        <f>F11-INDEX($F$4:$F$726,MATCH(D11,$D$4:$D$726,0))</f>
        <v>0.00025462962962962896</v>
      </c>
    </row>
    <row r="12" spans="1:9" s="11" customFormat="1" ht="15" customHeight="1">
      <c r="A12" s="21">
        <v>9</v>
      </c>
      <c r="B12" s="42" t="s">
        <v>64</v>
      </c>
      <c r="C12" s="45"/>
      <c r="D12" s="38" t="s">
        <v>56</v>
      </c>
      <c r="E12" s="37" t="s">
        <v>221</v>
      </c>
      <c r="F12" s="38" t="s">
        <v>63</v>
      </c>
      <c r="G12" s="21" t="str">
        <f t="shared" si="0"/>
        <v>2.58/km</v>
      </c>
      <c r="H12" s="22">
        <f t="shared" si="1"/>
        <v>0.00025462962962962896</v>
      </c>
      <c r="I12" s="22">
        <f>F12-INDEX($F$4:$F$726,MATCH(D12,$D$4:$D$726,0))</f>
        <v>5.7870370370369587E-05</v>
      </c>
    </row>
    <row r="13" spans="1:9" s="11" customFormat="1" ht="15" customHeight="1">
      <c r="A13" s="21">
        <v>10</v>
      </c>
      <c r="B13" s="42" t="s">
        <v>65</v>
      </c>
      <c r="C13" s="45"/>
      <c r="D13" s="38" t="s">
        <v>47</v>
      </c>
      <c r="E13" s="37" t="s">
        <v>228</v>
      </c>
      <c r="F13" s="38" t="s">
        <v>66</v>
      </c>
      <c r="G13" s="21" t="str">
        <f t="shared" si="0"/>
        <v>2.59/km</v>
      </c>
      <c r="H13" s="22">
        <f t="shared" si="1"/>
        <v>0.00030092592592592497</v>
      </c>
      <c r="I13" s="22">
        <f>F13-INDEX($F$4:$F$726,MATCH(D13,$D$4:$D$726,0))</f>
        <v>0.00030092592592592497</v>
      </c>
    </row>
    <row r="14" spans="1:9" s="11" customFormat="1" ht="15" customHeight="1">
      <c r="A14" s="21">
        <v>11</v>
      </c>
      <c r="B14" s="42" t="s">
        <v>67</v>
      </c>
      <c r="C14" s="45"/>
      <c r="D14" s="38" t="s">
        <v>56</v>
      </c>
      <c r="E14" s="37" t="s">
        <v>221</v>
      </c>
      <c r="F14" s="38" t="s">
        <v>68</v>
      </c>
      <c r="G14" s="21" t="str">
        <f t="shared" si="0"/>
        <v>3.00/km</v>
      </c>
      <c r="H14" s="22">
        <f t="shared" si="1"/>
        <v>0.0003472222222222227</v>
      </c>
      <c r="I14" s="22">
        <f>F14-INDEX($F$4:$F$726,MATCH(D14,$D$4:$D$726,0))</f>
        <v>0.00015046296296296335</v>
      </c>
    </row>
    <row r="15" spans="1:9" s="11" customFormat="1" ht="15" customHeight="1">
      <c r="A15" s="21">
        <v>12</v>
      </c>
      <c r="B15" s="42" t="s">
        <v>69</v>
      </c>
      <c r="C15" s="45"/>
      <c r="D15" s="38" t="s">
        <v>70</v>
      </c>
      <c r="E15" s="37" t="s">
        <v>222</v>
      </c>
      <c r="F15" s="38" t="s">
        <v>71</v>
      </c>
      <c r="G15" s="21" t="str">
        <f t="shared" si="0"/>
        <v>3.01/km</v>
      </c>
      <c r="H15" s="22">
        <f t="shared" si="1"/>
        <v>0.0003819444444444443</v>
      </c>
      <c r="I15" s="22">
        <f>F15-INDEX($F$4:$F$726,MATCH(D15,$D$4:$D$726,0))</f>
        <v>0</v>
      </c>
    </row>
    <row r="16" spans="1:9" s="11" customFormat="1" ht="15" customHeight="1">
      <c r="A16" s="21">
        <v>13</v>
      </c>
      <c r="B16" s="42" t="s">
        <v>72</v>
      </c>
      <c r="C16" s="45"/>
      <c r="D16" s="38" t="s">
        <v>47</v>
      </c>
      <c r="E16" s="37" t="s">
        <v>44</v>
      </c>
      <c r="F16" s="38" t="s">
        <v>73</v>
      </c>
      <c r="G16" s="21" t="str">
        <f t="shared" si="0"/>
        <v>3.02/km</v>
      </c>
      <c r="H16" s="22">
        <f t="shared" si="1"/>
        <v>0.0004166666666666676</v>
      </c>
      <c r="I16" s="22">
        <f>F16-INDEX($F$4:$F$726,MATCH(D16,$D$4:$D$726,0))</f>
        <v>0.0004166666666666676</v>
      </c>
    </row>
    <row r="17" spans="1:9" s="11" customFormat="1" ht="15" customHeight="1">
      <c r="A17" s="21">
        <v>14</v>
      </c>
      <c r="B17" s="42" t="s">
        <v>74</v>
      </c>
      <c r="C17" s="45"/>
      <c r="D17" s="38" t="s">
        <v>26</v>
      </c>
      <c r="E17" s="37" t="s">
        <v>7</v>
      </c>
      <c r="F17" s="38" t="s">
        <v>75</v>
      </c>
      <c r="G17" s="21" t="str">
        <f t="shared" si="0"/>
        <v>3.06/km</v>
      </c>
      <c r="H17" s="22">
        <f t="shared" si="1"/>
        <v>0.0005555555555555548</v>
      </c>
      <c r="I17" s="22">
        <f>F17-INDEX($F$4:$F$726,MATCH(D17,$D$4:$D$726,0))</f>
        <v>0.0005208333333333324</v>
      </c>
    </row>
    <row r="18" spans="1:9" s="11" customFormat="1" ht="15" customHeight="1">
      <c r="A18" s="21">
        <v>15</v>
      </c>
      <c r="B18" s="42" t="s">
        <v>76</v>
      </c>
      <c r="C18" s="45"/>
      <c r="D18" s="38" t="s">
        <v>24</v>
      </c>
      <c r="E18" s="37" t="s">
        <v>222</v>
      </c>
      <c r="F18" s="38" t="s">
        <v>77</v>
      </c>
      <c r="G18" s="21" t="str">
        <f t="shared" si="0"/>
        <v>3.07/km</v>
      </c>
      <c r="H18" s="22">
        <f t="shared" si="1"/>
        <v>0.0005671296296296292</v>
      </c>
      <c r="I18" s="22">
        <f>F18-INDEX($F$4:$F$726,MATCH(D18,$D$4:$D$726,0))</f>
        <v>0</v>
      </c>
    </row>
    <row r="19" spans="1:9" s="11" customFormat="1" ht="15" customHeight="1">
      <c r="A19" s="21">
        <v>16</v>
      </c>
      <c r="B19" s="42" t="s">
        <v>78</v>
      </c>
      <c r="C19" s="45"/>
      <c r="D19" s="38" t="s">
        <v>47</v>
      </c>
      <c r="E19" s="37" t="s">
        <v>27</v>
      </c>
      <c r="F19" s="38" t="s">
        <v>79</v>
      </c>
      <c r="G19" s="21" t="str">
        <f t="shared" si="0"/>
        <v>3.08/km</v>
      </c>
      <c r="H19" s="22">
        <f t="shared" si="1"/>
        <v>0.0006018518518518517</v>
      </c>
      <c r="I19" s="22">
        <f>F19-INDEX($F$4:$F$726,MATCH(D19,$D$4:$D$726,0))</f>
        <v>0.0006018518518518517</v>
      </c>
    </row>
    <row r="20" spans="1:9" s="11" customFormat="1" ht="15" customHeight="1">
      <c r="A20" s="21">
        <v>17</v>
      </c>
      <c r="B20" s="42" t="s">
        <v>80</v>
      </c>
      <c r="C20" s="45"/>
      <c r="D20" s="38" t="s">
        <v>56</v>
      </c>
      <c r="E20" s="37" t="s">
        <v>228</v>
      </c>
      <c r="F20" s="38" t="s">
        <v>81</v>
      </c>
      <c r="G20" s="21" t="str">
        <f t="shared" si="0"/>
        <v>3.08/km</v>
      </c>
      <c r="H20" s="22">
        <f t="shared" si="1"/>
        <v>0.0006249999999999997</v>
      </c>
      <c r="I20" s="22">
        <f>F20-INDEX($F$4:$F$726,MATCH(D20,$D$4:$D$726,0))</f>
        <v>0.0004282407407407403</v>
      </c>
    </row>
    <row r="21" spans="1:9" s="11" customFormat="1" ht="15" customHeight="1">
      <c r="A21" s="21">
        <v>18</v>
      </c>
      <c r="B21" s="42" t="s">
        <v>82</v>
      </c>
      <c r="C21" s="45"/>
      <c r="D21" s="38" t="s">
        <v>24</v>
      </c>
      <c r="E21" s="37" t="s">
        <v>40</v>
      </c>
      <c r="F21" s="38" t="s">
        <v>83</v>
      </c>
      <c r="G21" s="21" t="str">
        <f t="shared" si="0"/>
        <v>3.09/km</v>
      </c>
      <c r="H21" s="22">
        <f t="shared" si="1"/>
        <v>0.0006481481481481477</v>
      </c>
      <c r="I21" s="22">
        <f>F21-INDEX($F$4:$F$726,MATCH(D21,$D$4:$D$726,0))</f>
        <v>8.101851851851846E-05</v>
      </c>
    </row>
    <row r="22" spans="1:9" s="11" customFormat="1" ht="15" customHeight="1">
      <c r="A22" s="21">
        <v>19</v>
      </c>
      <c r="B22" s="42" t="s">
        <v>84</v>
      </c>
      <c r="C22" s="45"/>
      <c r="D22" s="38" t="s">
        <v>85</v>
      </c>
      <c r="E22" s="37" t="s">
        <v>28</v>
      </c>
      <c r="F22" s="38" t="s">
        <v>86</v>
      </c>
      <c r="G22" s="21" t="str">
        <f t="shared" si="0"/>
        <v>3.10/km</v>
      </c>
      <c r="H22" s="22">
        <f t="shared" si="1"/>
        <v>0.0006828703703703701</v>
      </c>
      <c r="I22" s="22">
        <f>F22-INDEX($F$4:$F$726,MATCH(D22,$D$4:$D$726,0))</f>
        <v>0</v>
      </c>
    </row>
    <row r="23" spans="1:9" s="11" customFormat="1" ht="15" customHeight="1">
      <c r="A23" s="21">
        <v>20</v>
      </c>
      <c r="B23" s="42" t="s">
        <v>87</v>
      </c>
      <c r="C23" s="45"/>
      <c r="D23" s="38" t="s">
        <v>47</v>
      </c>
      <c r="E23" s="37" t="s">
        <v>36</v>
      </c>
      <c r="F23" s="38" t="s">
        <v>88</v>
      </c>
      <c r="G23" s="21" t="str">
        <f t="shared" si="0"/>
        <v>3.12/km</v>
      </c>
      <c r="H23" s="22">
        <f t="shared" si="1"/>
        <v>0.0007407407407407415</v>
      </c>
      <c r="I23" s="22">
        <f>F23-INDEX($F$4:$F$726,MATCH(D23,$D$4:$D$726,0))</f>
        <v>0.0007407407407407415</v>
      </c>
    </row>
    <row r="24" spans="1:9" s="11" customFormat="1" ht="15" customHeight="1">
      <c r="A24" s="21">
        <v>21</v>
      </c>
      <c r="B24" s="42" t="s">
        <v>89</v>
      </c>
      <c r="C24" s="45"/>
      <c r="D24" s="38" t="s">
        <v>70</v>
      </c>
      <c r="E24" s="37" t="s">
        <v>23</v>
      </c>
      <c r="F24" s="38" t="s">
        <v>90</v>
      </c>
      <c r="G24" s="21" t="str">
        <f t="shared" si="0"/>
        <v>3.12/km</v>
      </c>
      <c r="H24" s="22">
        <f t="shared" si="1"/>
        <v>0.000752314814814815</v>
      </c>
      <c r="I24" s="22">
        <f>F24-INDEX($F$4:$F$726,MATCH(D24,$D$4:$D$726,0))</f>
        <v>0.00037037037037037073</v>
      </c>
    </row>
    <row r="25" spans="1:9" s="11" customFormat="1" ht="15" customHeight="1">
      <c r="A25" s="21">
        <v>22</v>
      </c>
      <c r="B25" s="42" t="s">
        <v>91</v>
      </c>
      <c r="C25" s="45"/>
      <c r="D25" s="38" t="s">
        <v>24</v>
      </c>
      <c r="E25" s="37" t="s">
        <v>230</v>
      </c>
      <c r="F25" s="38" t="s">
        <v>92</v>
      </c>
      <c r="G25" s="21" t="str">
        <f t="shared" si="0"/>
        <v>3.13/km</v>
      </c>
      <c r="H25" s="22">
        <f t="shared" si="1"/>
        <v>0.0007754629629629622</v>
      </c>
      <c r="I25" s="22">
        <f>F25-INDEX($F$4:$F$726,MATCH(D25,$D$4:$D$726,0))</f>
        <v>0.00020833333333333294</v>
      </c>
    </row>
    <row r="26" spans="1:9" s="11" customFormat="1" ht="15" customHeight="1">
      <c r="A26" s="21">
        <v>23</v>
      </c>
      <c r="B26" s="42" t="s">
        <v>93</v>
      </c>
      <c r="C26" s="45"/>
      <c r="D26" s="38" t="s">
        <v>47</v>
      </c>
      <c r="E26" s="37" t="s">
        <v>27</v>
      </c>
      <c r="F26" s="38" t="s">
        <v>92</v>
      </c>
      <c r="G26" s="21" t="str">
        <f t="shared" si="0"/>
        <v>3.13/km</v>
      </c>
      <c r="H26" s="22">
        <f t="shared" si="1"/>
        <v>0.0007754629629629622</v>
      </c>
      <c r="I26" s="22">
        <f>F26-INDEX($F$4:$F$726,MATCH(D26,$D$4:$D$726,0))</f>
        <v>0.0007754629629629622</v>
      </c>
    </row>
    <row r="27" spans="1:9" s="12" customFormat="1" ht="15" customHeight="1">
      <c r="A27" s="21">
        <v>24</v>
      </c>
      <c r="B27" s="42" t="s">
        <v>94</v>
      </c>
      <c r="C27" s="45"/>
      <c r="D27" s="38" t="s">
        <v>31</v>
      </c>
      <c r="E27" s="37" t="s">
        <v>42</v>
      </c>
      <c r="F27" s="38" t="s">
        <v>95</v>
      </c>
      <c r="G27" s="21" t="str">
        <f t="shared" si="0"/>
        <v>3.13/km</v>
      </c>
      <c r="H27" s="22">
        <f t="shared" si="1"/>
        <v>0.0007870370370370366</v>
      </c>
      <c r="I27" s="22">
        <f>F27-INDEX($F$4:$F$726,MATCH(D27,$D$4:$D$726,0))</f>
        <v>0</v>
      </c>
    </row>
    <row r="28" spans="1:9" s="11" customFormat="1" ht="15" customHeight="1">
      <c r="A28" s="21">
        <v>25</v>
      </c>
      <c r="B28" s="42" t="s">
        <v>96</v>
      </c>
      <c r="C28" s="45"/>
      <c r="D28" s="38" t="s">
        <v>85</v>
      </c>
      <c r="E28" s="37" t="s">
        <v>229</v>
      </c>
      <c r="F28" s="38" t="s">
        <v>97</v>
      </c>
      <c r="G28" s="21" t="str">
        <f t="shared" si="0"/>
        <v>3.14/km</v>
      </c>
      <c r="H28" s="22">
        <f t="shared" si="1"/>
        <v>0.0008101851851851846</v>
      </c>
      <c r="I28" s="22">
        <f>F28-INDEX($F$4:$F$726,MATCH(D28,$D$4:$D$726,0))</f>
        <v>0.00012731481481481448</v>
      </c>
    </row>
    <row r="29" spans="1:9" s="11" customFormat="1" ht="15" customHeight="1">
      <c r="A29" s="21">
        <v>26</v>
      </c>
      <c r="B29" s="42" t="s">
        <v>98</v>
      </c>
      <c r="C29" s="45"/>
      <c r="D29" s="38" t="s">
        <v>25</v>
      </c>
      <c r="E29" s="37" t="s">
        <v>28</v>
      </c>
      <c r="F29" s="38" t="s">
        <v>97</v>
      </c>
      <c r="G29" s="21" t="str">
        <f t="shared" si="0"/>
        <v>3.14/km</v>
      </c>
      <c r="H29" s="22">
        <f t="shared" si="1"/>
        <v>0.0008101851851851846</v>
      </c>
      <c r="I29" s="22">
        <f>F29-INDEX($F$4:$F$726,MATCH(D29,$D$4:$D$726,0))</f>
        <v>0.0005902777777777772</v>
      </c>
    </row>
    <row r="30" spans="1:9" s="11" customFormat="1" ht="15" customHeight="1">
      <c r="A30" s="21">
        <v>27</v>
      </c>
      <c r="B30" s="42" t="s">
        <v>99</v>
      </c>
      <c r="C30" s="45"/>
      <c r="D30" s="38" t="s">
        <v>26</v>
      </c>
      <c r="E30" s="37" t="s">
        <v>39</v>
      </c>
      <c r="F30" s="38" t="s">
        <v>100</v>
      </c>
      <c r="G30" s="21" t="str">
        <f t="shared" si="0"/>
        <v>3.14/km</v>
      </c>
      <c r="H30" s="22">
        <f t="shared" si="1"/>
        <v>0.0008333333333333335</v>
      </c>
      <c r="I30" s="22">
        <f>F30-INDEX($F$4:$F$726,MATCH(D30,$D$4:$D$726,0))</f>
        <v>0.000798611111111111</v>
      </c>
    </row>
    <row r="31" spans="1:9" s="11" customFormat="1" ht="15" customHeight="1">
      <c r="A31" s="21">
        <v>28</v>
      </c>
      <c r="B31" s="42" t="s">
        <v>101</v>
      </c>
      <c r="C31" s="45"/>
      <c r="D31" s="38" t="s">
        <v>47</v>
      </c>
      <c r="E31" s="37" t="s">
        <v>228</v>
      </c>
      <c r="F31" s="38" t="s">
        <v>102</v>
      </c>
      <c r="G31" s="21" t="str">
        <f t="shared" si="0"/>
        <v>3.15/km</v>
      </c>
      <c r="H31" s="22">
        <f t="shared" si="1"/>
        <v>0.0008449074074074071</v>
      </c>
      <c r="I31" s="22">
        <f>F31-INDEX($F$4:$F$726,MATCH(D31,$D$4:$D$726,0))</f>
        <v>0.0008449074074074071</v>
      </c>
    </row>
    <row r="32" spans="1:9" s="11" customFormat="1" ht="15" customHeight="1">
      <c r="A32" s="21">
        <v>29</v>
      </c>
      <c r="B32" s="42" t="s">
        <v>103</v>
      </c>
      <c r="C32" s="45"/>
      <c r="D32" s="38" t="s">
        <v>25</v>
      </c>
      <c r="E32" s="37" t="s">
        <v>227</v>
      </c>
      <c r="F32" s="38" t="s">
        <v>104</v>
      </c>
      <c r="G32" s="21" t="str">
        <f t="shared" si="0"/>
        <v>3.15/km</v>
      </c>
      <c r="H32" s="22">
        <f aca="true" t="shared" si="2" ref="H32:H95">F32-$F$4</f>
        <v>0.0008564814814814815</v>
      </c>
      <c r="I32" s="22">
        <f>F32-INDEX($F$4:$F$726,MATCH(D32,$D$4:$D$726,0))</f>
        <v>0.0006365740740740741</v>
      </c>
    </row>
    <row r="33" spans="1:9" s="11" customFormat="1" ht="15" customHeight="1">
      <c r="A33" s="21">
        <v>30</v>
      </c>
      <c r="B33" s="42" t="s">
        <v>105</v>
      </c>
      <c r="C33" s="45"/>
      <c r="D33" s="38" t="s">
        <v>25</v>
      </c>
      <c r="E33" s="37" t="s">
        <v>23</v>
      </c>
      <c r="F33" s="38" t="s">
        <v>106</v>
      </c>
      <c r="G33" s="21" t="str">
        <f t="shared" si="0"/>
        <v>3.16/km</v>
      </c>
      <c r="H33" s="22">
        <f t="shared" si="2"/>
        <v>0.0008912037037037048</v>
      </c>
      <c r="I33" s="22">
        <f>F33-INDEX($F$4:$F$726,MATCH(D33,$D$4:$D$726,0))</f>
        <v>0.0006712962962962974</v>
      </c>
    </row>
    <row r="34" spans="1:9" s="11" customFormat="1" ht="15" customHeight="1">
      <c r="A34" s="31">
        <v>31</v>
      </c>
      <c r="B34" s="47" t="s">
        <v>107</v>
      </c>
      <c r="C34" s="48"/>
      <c r="D34" s="49" t="s">
        <v>25</v>
      </c>
      <c r="E34" s="50" t="s">
        <v>43</v>
      </c>
      <c r="F34" s="49" t="s">
        <v>108</v>
      </c>
      <c r="G34" s="31" t="str">
        <f t="shared" si="0"/>
        <v>3.16/km</v>
      </c>
      <c r="H34" s="34">
        <f t="shared" si="2"/>
        <v>0.0009027777777777767</v>
      </c>
      <c r="I34" s="34">
        <f>F34-INDEX($F$4:$F$726,MATCH(D34,$D$4:$D$726,0))</f>
        <v>0.0006828703703703693</v>
      </c>
    </row>
    <row r="35" spans="1:9" s="11" customFormat="1" ht="15" customHeight="1">
      <c r="A35" s="21">
        <v>32</v>
      </c>
      <c r="B35" s="42" t="s">
        <v>109</v>
      </c>
      <c r="C35" s="45"/>
      <c r="D35" s="38" t="s">
        <v>25</v>
      </c>
      <c r="E35" s="37" t="s">
        <v>229</v>
      </c>
      <c r="F35" s="38" t="s">
        <v>110</v>
      </c>
      <c r="G35" s="21" t="str">
        <f t="shared" si="0"/>
        <v>3.17/km</v>
      </c>
      <c r="H35" s="22">
        <f t="shared" si="2"/>
        <v>0.000914351851851852</v>
      </c>
      <c r="I35" s="22">
        <f>F35-INDEX($F$4:$F$726,MATCH(D35,$D$4:$D$726,0))</f>
        <v>0.0006944444444444446</v>
      </c>
    </row>
    <row r="36" spans="1:9" s="11" customFormat="1" ht="15" customHeight="1">
      <c r="A36" s="21">
        <v>33</v>
      </c>
      <c r="B36" s="42" t="s">
        <v>111</v>
      </c>
      <c r="C36" s="45"/>
      <c r="D36" s="38" t="s">
        <v>24</v>
      </c>
      <c r="E36" s="37" t="s">
        <v>230</v>
      </c>
      <c r="F36" s="38" t="s">
        <v>112</v>
      </c>
      <c r="G36" s="21" t="str">
        <f t="shared" si="0"/>
        <v>3.17/km</v>
      </c>
      <c r="H36" s="22">
        <f t="shared" si="2"/>
        <v>0.0009375</v>
      </c>
      <c r="I36" s="22">
        <f>F36-INDEX($F$4:$F$726,MATCH(D36,$D$4:$D$726,0))</f>
        <v>0.00037037037037037073</v>
      </c>
    </row>
    <row r="37" spans="1:9" s="11" customFormat="1" ht="15" customHeight="1">
      <c r="A37" s="31">
        <v>34</v>
      </c>
      <c r="B37" s="47" t="s">
        <v>113</v>
      </c>
      <c r="C37" s="48"/>
      <c r="D37" s="49" t="s">
        <v>25</v>
      </c>
      <c r="E37" s="50" t="s">
        <v>43</v>
      </c>
      <c r="F37" s="49" t="s">
        <v>112</v>
      </c>
      <c r="G37" s="31" t="str">
        <f t="shared" si="0"/>
        <v>3.17/km</v>
      </c>
      <c r="H37" s="34">
        <f t="shared" si="2"/>
        <v>0.0009375</v>
      </c>
      <c r="I37" s="34">
        <f>F37-INDEX($F$4:$F$726,MATCH(D37,$D$4:$D$726,0))</f>
        <v>0.0007175925925925926</v>
      </c>
    </row>
    <row r="38" spans="1:9" s="11" customFormat="1" ht="15" customHeight="1">
      <c r="A38" s="21">
        <v>35</v>
      </c>
      <c r="B38" s="42" t="s">
        <v>114</v>
      </c>
      <c r="C38" s="45"/>
      <c r="D38" s="38" t="s">
        <v>26</v>
      </c>
      <c r="E38" s="37" t="s">
        <v>229</v>
      </c>
      <c r="F38" s="38" t="s">
        <v>115</v>
      </c>
      <c r="G38" s="21" t="str">
        <f t="shared" si="0"/>
        <v>3.18/km</v>
      </c>
      <c r="H38" s="22">
        <f t="shared" si="2"/>
        <v>0.000960648148148148</v>
      </c>
      <c r="I38" s="22">
        <f>F38-INDEX($F$4:$F$726,MATCH(D38,$D$4:$D$726,0))</f>
        <v>0.0009259259259259255</v>
      </c>
    </row>
    <row r="39" spans="1:9" s="11" customFormat="1" ht="15" customHeight="1">
      <c r="A39" s="21">
        <v>36</v>
      </c>
      <c r="B39" s="42" t="s">
        <v>116</v>
      </c>
      <c r="C39" s="45"/>
      <c r="D39" s="38" t="s">
        <v>47</v>
      </c>
      <c r="E39" s="37" t="s">
        <v>220</v>
      </c>
      <c r="F39" s="38" t="s">
        <v>117</v>
      </c>
      <c r="G39" s="21" t="str">
        <f t="shared" si="0"/>
        <v>3.18/km</v>
      </c>
      <c r="H39" s="22">
        <f t="shared" si="2"/>
        <v>0.0009722222222222215</v>
      </c>
      <c r="I39" s="22">
        <f>F39-INDEX($F$4:$F$726,MATCH(D39,$D$4:$D$726,0))</f>
        <v>0.0009722222222222215</v>
      </c>
    </row>
    <row r="40" spans="1:9" s="11" customFormat="1" ht="15" customHeight="1">
      <c r="A40" s="21">
        <v>37</v>
      </c>
      <c r="B40" s="42" t="s">
        <v>118</v>
      </c>
      <c r="C40" s="45"/>
      <c r="D40" s="38" t="s">
        <v>47</v>
      </c>
      <c r="E40" s="37" t="s">
        <v>39</v>
      </c>
      <c r="F40" s="38" t="s">
        <v>119</v>
      </c>
      <c r="G40" s="21" t="str">
        <f t="shared" si="0"/>
        <v>3.20/km</v>
      </c>
      <c r="H40" s="22">
        <f t="shared" si="2"/>
        <v>0.0010416666666666664</v>
      </c>
      <c r="I40" s="22">
        <f>F40-INDEX($F$4:$F$726,MATCH(D40,$D$4:$D$726,0))</f>
        <v>0.0010416666666666664</v>
      </c>
    </row>
    <row r="41" spans="1:9" s="11" customFormat="1" ht="15" customHeight="1">
      <c r="A41" s="21">
        <v>38</v>
      </c>
      <c r="B41" s="42" t="s">
        <v>120</v>
      </c>
      <c r="C41" s="45"/>
      <c r="D41" s="38" t="s">
        <v>85</v>
      </c>
      <c r="E41" s="37" t="s">
        <v>229</v>
      </c>
      <c r="F41" s="38" t="s">
        <v>121</v>
      </c>
      <c r="G41" s="21" t="str">
        <f t="shared" si="0"/>
        <v>3.21/km</v>
      </c>
      <c r="H41" s="22">
        <f t="shared" si="2"/>
        <v>0.00105324074074074</v>
      </c>
      <c r="I41" s="22">
        <f>F41-INDEX($F$4:$F$726,MATCH(D41,$D$4:$D$726,0))</f>
        <v>0.00037037037037036986</v>
      </c>
    </row>
    <row r="42" spans="1:9" s="11" customFormat="1" ht="15" customHeight="1">
      <c r="A42" s="21">
        <v>39</v>
      </c>
      <c r="B42" s="42" t="s">
        <v>122</v>
      </c>
      <c r="C42" s="45"/>
      <c r="D42" s="38" t="s">
        <v>26</v>
      </c>
      <c r="E42" s="37" t="s">
        <v>230</v>
      </c>
      <c r="F42" s="38" t="s">
        <v>121</v>
      </c>
      <c r="G42" s="21" t="str">
        <f t="shared" si="0"/>
        <v>3.21/km</v>
      </c>
      <c r="H42" s="22">
        <f t="shared" si="2"/>
        <v>0.00105324074074074</v>
      </c>
      <c r="I42" s="22">
        <f>F42-INDEX($F$4:$F$726,MATCH(D42,$D$4:$D$726,0))</f>
        <v>0.0010185185185185176</v>
      </c>
    </row>
    <row r="43" spans="1:9" s="11" customFormat="1" ht="15" customHeight="1">
      <c r="A43" s="21">
        <v>40</v>
      </c>
      <c r="B43" s="42" t="s">
        <v>123</v>
      </c>
      <c r="C43" s="45"/>
      <c r="D43" s="38" t="s">
        <v>26</v>
      </c>
      <c r="E43" s="37" t="s">
        <v>223</v>
      </c>
      <c r="F43" s="38" t="s">
        <v>124</v>
      </c>
      <c r="G43" s="21" t="str">
        <f t="shared" si="0"/>
        <v>3.21/km</v>
      </c>
      <c r="H43" s="22">
        <f t="shared" si="2"/>
        <v>0.0010763888888888889</v>
      </c>
      <c r="I43" s="22">
        <f>F43-INDEX($F$4:$F$726,MATCH(D43,$D$4:$D$726,0))</f>
        <v>0.0010416666666666664</v>
      </c>
    </row>
    <row r="44" spans="1:9" s="11" customFormat="1" ht="15" customHeight="1">
      <c r="A44" s="21">
        <v>41</v>
      </c>
      <c r="B44" s="42" t="s">
        <v>125</v>
      </c>
      <c r="C44" s="45"/>
      <c r="D44" s="38" t="s">
        <v>26</v>
      </c>
      <c r="E44" s="37" t="s">
        <v>34</v>
      </c>
      <c r="F44" s="38" t="s">
        <v>126</v>
      </c>
      <c r="G44" s="21" t="str">
        <f t="shared" si="0"/>
        <v>3.22/km</v>
      </c>
      <c r="H44" s="22">
        <f t="shared" si="2"/>
        <v>0.0010879629629629633</v>
      </c>
      <c r="I44" s="22">
        <f>F44-INDEX($F$4:$F$726,MATCH(D44,$D$4:$D$726,0))</f>
        <v>0.0010532407407407409</v>
      </c>
    </row>
    <row r="45" spans="1:9" s="11" customFormat="1" ht="15" customHeight="1">
      <c r="A45" s="21">
        <v>42</v>
      </c>
      <c r="B45" s="42" t="s">
        <v>127</v>
      </c>
      <c r="C45" s="45"/>
      <c r="D45" s="38" t="s">
        <v>25</v>
      </c>
      <c r="E45" s="37" t="s">
        <v>226</v>
      </c>
      <c r="F45" s="38" t="s">
        <v>128</v>
      </c>
      <c r="G45" s="21" t="str">
        <f t="shared" si="0"/>
        <v>3.23/km</v>
      </c>
      <c r="H45" s="22">
        <f t="shared" si="2"/>
        <v>0.001122685185185185</v>
      </c>
      <c r="I45" s="22">
        <f>F45-INDEX($F$4:$F$726,MATCH(D45,$D$4:$D$726,0))</f>
        <v>0.0009027777777777775</v>
      </c>
    </row>
    <row r="46" spans="1:9" s="11" customFormat="1" ht="15" customHeight="1">
      <c r="A46" s="21">
        <v>43</v>
      </c>
      <c r="B46" s="42" t="s">
        <v>129</v>
      </c>
      <c r="C46" s="45"/>
      <c r="D46" s="38" t="s">
        <v>29</v>
      </c>
      <c r="E46" s="37" t="s">
        <v>32</v>
      </c>
      <c r="F46" s="38" t="s">
        <v>128</v>
      </c>
      <c r="G46" s="21" t="str">
        <f t="shared" si="0"/>
        <v>3.23/km</v>
      </c>
      <c r="H46" s="22">
        <f t="shared" si="2"/>
        <v>0.001122685185185185</v>
      </c>
      <c r="I46" s="22">
        <f>F46-INDEX($F$4:$F$726,MATCH(D46,$D$4:$D$726,0))</f>
        <v>0</v>
      </c>
    </row>
    <row r="47" spans="1:9" s="11" customFormat="1" ht="15" customHeight="1">
      <c r="A47" s="21">
        <v>44</v>
      </c>
      <c r="B47" s="42" t="s">
        <v>130</v>
      </c>
      <c r="C47" s="45"/>
      <c r="D47" s="38" t="s">
        <v>29</v>
      </c>
      <c r="E47" s="37" t="s">
        <v>224</v>
      </c>
      <c r="F47" s="38" t="s">
        <v>131</v>
      </c>
      <c r="G47" s="21" t="str">
        <f t="shared" si="0"/>
        <v>3.23/km</v>
      </c>
      <c r="H47" s="22">
        <f t="shared" si="2"/>
        <v>0.001145833333333332</v>
      </c>
      <c r="I47" s="22">
        <f>F47-INDEX($F$4:$F$726,MATCH(D47,$D$4:$D$726,0))</f>
        <v>2.314814814814714E-05</v>
      </c>
    </row>
    <row r="48" spans="1:9" s="11" customFormat="1" ht="15" customHeight="1">
      <c r="A48" s="21">
        <v>45</v>
      </c>
      <c r="B48" s="42" t="s">
        <v>132</v>
      </c>
      <c r="C48" s="45"/>
      <c r="D48" s="38" t="s">
        <v>25</v>
      </c>
      <c r="E48" s="37" t="s">
        <v>34</v>
      </c>
      <c r="F48" s="38" t="s">
        <v>133</v>
      </c>
      <c r="G48" s="21" t="str">
        <f t="shared" si="0"/>
        <v>3.24/km</v>
      </c>
      <c r="H48" s="22">
        <f t="shared" si="2"/>
        <v>0.001168981481481481</v>
      </c>
      <c r="I48" s="22">
        <f>F48-INDEX($F$4:$F$726,MATCH(D48,$D$4:$D$726,0))</f>
        <v>0.0009490740740740735</v>
      </c>
    </row>
    <row r="49" spans="1:9" s="11" customFormat="1" ht="15" customHeight="1">
      <c r="A49" s="21">
        <v>46</v>
      </c>
      <c r="B49" s="42" t="s">
        <v>134</v>
      </c>
      <c r="C49" s="45"/>
      <c r="D49" s="38" t="s">
        <v>47</v>
      </c>
      <c r="E49" s="37" t="s">
        <v>220</v>
      </c>
      <c r="F49" s="38" t="s">
        <v>135</v>
      </c>
      <c r="G49" s="21" t="str">
        <f t="shared" si="0"/>
        <v>3.24/km</v>
      </c>
      <c r="H49" s="22">
        <f t="shared" si="2"/>
        <v>0.0011805555555555554</v>
      </c>
      <c r="I49" s="22">
        <f>F49-INDEX($F$4:$F$726,MATCH(D49,$D$4:$D$726,0))</f>
        <v>0.0011805555555555554</v>
      </c>
    </row>
    <row r="50" spans="1:9" s="11" customFormat="1" ht="15" customHeight="1">
      <c r="A50" s="21">
        <v>47</v>
      </c>
      <c r="B50" s="42" t="s">
        <v>136</v>
      </c>
      <c r="C50" s="45"/>
      <c r="D50" s="38" t="s">
        <v>85</v>
      </c>
      <c r="E50" s="37" t="s">
        <v>22</v>
      </c>
      <c r="F50" s="38" t="s">
        <v>137</v>
      </c>
      <c r="G50" s="21" t="str">
        <f t="shared" si="0"/>
        <v>3.25/km</v>
      </c>
      <c r="H50" s="22">
        <f t="shared" si="2"/>
        <v>0.0012152777777777787</v>
      </c>
      <c r="I50" s="22">
        <f>F50-INDEX($F$4:$F$726,MATCH(D50,$D$4:$D$726,0))</f>
        <v>0.0005324074074074085</v>
      </c>
    </row>
    <row r="51" spans="1:9" s="11" customFormat="1" ht="15" customHeight="1">
      <c r="A51" s="21">
        <v>48</v>
      </c>
      <c r="B51" s="42" t="s">
        <v>138</v>
      </c>
      <c r="C51" s="45"/>
      <c r="D51" s="38" t="s">
        <v>29</v>
      </c>
      <c r="E51" s="37" t="s">
        <v>42</v>
      </c>
      <c r="F51" s="38" t="s">
        <v>137</v>
      </c>
      <c r="G51" s="21" t="str">
        <f t="shared" si="0"/>
        <v>3.25/km</v>
      </c>
      <c r="H51" s="22">
        <f t="shared" si="2"/>
        <v>0.0012152777777777787</v>
      </c>
      <c r="I51" s="22">
        <f>F51-INDEX($F$4:$F$726,MATCH(D51,$D$4:$D$726,0))</f>
        <v>9.259259259259377E-05</v>
      </c>
    </row>
    <row r="52" spans="1:9" s="11" customFormat="1" ht="15" customHeight="1">
      <c r="A52" s="21">
        <v>49</v>
      </c>
      <c r="B52" s="42" t="s">
        <v>139</v>
      </c>
      <c r="C52" s="45"/>
      <c r="D52" s="38" t="s">
        <v>26</v>
      </c>
      <c r="E52" s="37" t="s">
        <v>1</v>
      </c>
      <c r="F52" s="38" t="s">
        <v>140</v>
      </c>
      <c r="G52" s="21" t="str">
        <f t="shared" si="0"/>
        <v>3.27/km</v>
      </c>
      <c r="H52" s="22">
        <f t="shared" si="2"/>
        <v>0.0012847222222222218</v>
      </c>
      <c r="I52" s="22">
        <f>F52-INDEX($F$4:$F$726,MATCH(D52,$D$4:$D$726,0))</f>
        <v>0.0012499999999999994</v>
      </c>
    </row>
    <row r="53" spans="1:9" s="13" customFormat="1" ht="15" customHeight="1">
      <c r="A53" s="21">
        <v>50</v>
      </c>
      <c r="B53" s="42" t="s">
        <v>141</v>
      </c>
      <c r="C53" s="45"/>
      <c r="D53" s="38" t="s">
        <v>47</v>
      </c>
      <c r="E53" s="37" t="s">
        <v>33</v>
      </c>
      <c r="F53" s="38" t="s">
        <v>142</v>
      </c>
      <c r="G53" s="21" t="str">
        <f t="shared" si="0"/>
        <v>3.28/km</v>
      </c>
      <c r="H53" s="22">
        <f t="shared" si="2"/>
        <v>0.0013078703703703707</v>
      </c>
      <c r="I53" s="22">
        <f>F53-INDEX($F$4:$F$726,MATCH(D53,$D$4:$D$726,0))</f>
        <v>0.0013078703703703707</v>
      </c>
    </row>
    <row r="54" spans="1:9" s="11" customFormat="1" ht="15" customHeight="1">
      <c r="A54" s="21">
        <v>51</v>
      </c>
      <c r="B54" s="42" t="s">
        <v>143</v>
      </c>
      <c r="C54" s="45"/>
      <c r="D54" s="38" t="s">
        <v>85</v>
      </c>
      <c r="E54" s="37" t="s">
        <v>229</v>
      </c>
      <c r="F54" s="38" t="s">
        <v>142</v>
      </c>
      <c r="G54" s="21" t="str">
        <f t="shared" si="0"/>
        <v>3.28/km</v>
      </c>
      <c r="H54" s="22">
        <f t="shared" si="2"/>
        <v>0.0013078703703703707</v>
      </c>
      <c r="I54" s="22">
        <f>F54-INDEX($F$4:$F$726,MATCH(D54,$D$4:$D$726,0))</f>
        <v>0.0006250000000000006</v>
      </c>
    </row>
    <row r="55" spans="1:9" s="11" customFormat="1" ht="15" customHeight="1">
      <c r="A55" s="21">
        <v>52</v>
      </c>
      <c r="B55" s="42" t="s">
        <v>144</v>
      </c>
      <c r="C55" s="45"/>
      <c r="D55" s="38" t="s">
        <v>25</v>
      </c>
      <c r="E55" s="37" t="s">
        <v>39</v>
      </c>
      <c r="F55" s="38" t="s">
        <v>145</v>
      </c>
      <c r="G55" s="21" t="str">
        <f t="shared" si="0"/>
        <v>3.29/km</v>
      </c>
      <c r="H55" s="22">
        <f t="shared" si="2"/>
        <v>0.0013541666666666667</v>
      </c>
      <c r="I55" s="22">
        <f>F55-INDEX($F$4:$F$726,MATCH(D55,$D$4:$D$726,0))</f>
        <v>0.0011342592592592593</v>
      </c>
    </row>
    <row r="56" spans="1:9" s="11" customFormat="1" ht="15" customHeight="1">
      <c r="A56" s="21">
        <v>53</v>
      </c>
      <c r="B56" s="42" t="s">
        <v>146</v>
      </c>
      <c r="C56" s="45"/>
      <c r="D56" s="38" t="s">
        <v>29</v>
      </c>
      <c r="E56" s="37" t="s">
        <v>34</v>
      </c>
      <c r="F56" s="38" t="s">
        <v>147</v>
      </c>
      <c r="G56" s="21" t="str">
        <f t="shared" si="0"/>
        <v>3.30/km</v>
      </c>
      <c r="H56" s="22">
        <f t="shared" si="2"/>
        <v>0.0013888888888888892</v>
      </c>
      <c r="I56" s="22">
        <f>F56-INDEX($F$4:$F$726,MATCH(D56,$D$4:$D$726,0))</f>
        <v>0.00026620370370370426</v>
      </c>
    </row>
    <row r="57" spans="1:9" s="11" customFormat="1" ht="15" customHeight="1">
      <c r="A57" s="21">
        <v>54</v>
      </c>
      <c r="B57" s="42" t="s">
        <v>148</v>
      </c>
      <c r="C57" s="45"/>
      <c r="D57" s="38" t="s">
        <v>29</v>
      </c>
      <c r="E57" s="37" t="s">
        <v>30</v>
      </c>
      <c r="F57" s="38" t="s">
        <v>147</v>
      </c>
      <c r="G57" s="21" t="str">
        <f t="shared" si="0"/>
        <v>3.30/km</v>
      </c>
      <c r="H57" s="22">
        <f t="shared" si="2"/>
        <v>0.0013888888888888892</v>
      </c>
      <c r="I57" s="22">
        <f>F57-INDEX($F$4:$F$726,MATCH(D57,$D$4:$D$726,0))</f>
        <v>0.00026620370370370426</v>
      </c>
    </row>
    <row r="58" spans="1:9" s="11" customFormat="1" ht="15" customHeight="1">
      <c r="A58" s="21">
        <v>55</v>
      </c>
      <c r="B58" s="42" t="s">
        <v>149</v>
      </c>
      <c r="C58" s="45"/>
      <c r="D58" s="38" t="s">
        <v>29</v>
      </c>
      <c r="E58" s="37" t="s">
        <v>225</v>
      </c>
      <c r="F58" s="38" t="s">
        <v>150</v>
      </c>
      <c r="G58" s="21" t="str">
        <f t="shared" si="0"/>
        <v>3.31/km</v>
      </c>
      <c r="H58" s="22">
        <f t="shared" si="2"/>
        <v>0.0014004629629629627</v>
      </c>
      <c r="I58" s="22">
        <f>F58-INDEX($F$4:$F$726,MATCH(D58,$D$4:$D$726,0))</f>
        <v>0.00027777777777777783</v>
      </c>
    </row>
    <row r="59" spans="1:9" s="11" customFormat="1" ht="15" customHeight="1">
      <c r="A59" s="21">
        <v>56</v>
      </c>
      <c r="B59" s="42" t="s">
        <v>151</v>
      </c>
      <c r="C59" s="45"/>
      <c r="D59" s="38" t="s">
        <v>31</v>
      </c>
      <c r="E59" s="37" t="s">
        <v>229</v>
      </c>
      <c r="F59" s="38" t="s">
        <v>150</v>
      </c>
      <c r="G59" s="21" t="str">
        <f t="shared" si="0"/>
        <v>3.31/km</v>
      </c>
      <c r="H59" s="22">
        <f t="shared" si="2"/>
        <v>0.0014004629629629627</v>
      </c>
      <c r="I59" s="22">
        <f>F59-INDEX($F$4:$F$726,MATCH(D59,$D$4:$D$726,0))</f>
        <v>0.0006134259259259261</v>
      </c>
    </row>
    <row r="60" spans="1:9" s="11" customFormat="1" ht="15" customHeight="1">
      <c r="A60" s="21">
        <v>57</v>
      </c>
      <c r="B60" s="42" t="s">
        <v>152</v>
      </c>
      <c r="C60" s="45"/>
      <c r="D60" s="38" t="s">
        <v>37</v>
      </c>
      <c r="E60" s="37" t="s">
        <v>27</v>
      </c>
      <c r="F60" s="38" t="s">
        <v>153</v>
      </c>
      <c r="G60" s="21" t="str">
        <f t="shared" si="0"/>
        <v>3.31/km</v>
      </c>
      <c r="H60" s="22">
        <f t="shared" si="2"/>
        <v>0.0014120370370370372</v>
      </c>
      <c r="I60" s="22">
        <f>F60-INDEX($F$4:$F$726,MATCH(D60,$D$4:$D$726,0))</f>
        <v>0</v>
      </c>
    </row>
    <row r="61" spans="1:9" s="11" customFormat="1" ht="15" customHeight="1">
      <c r="A61" s="21">
        <v>58</v>
      </c>
      <c r="B61" s="42" t="s">
        <v>154</v>
      </c>
      <c r="C61" s="45"/>
      <c r="D61" s="38" t="s">
        <v>37</v>
      </c>
      <c r="E61" s="37" t="s">
        <v>34</v>
      </c>
      <c r="F61" s="38" t="s">
        <v>155</v>
      </c>
      <c r="G61" s="21" t="str">
        <f t="shared" si="0"/>
        <v>3.32/km</v>
      </c>
      <c r="H61" s="22">
        <f t="shared" si="2"/>
        <v>0.0014351851851851852</v>
      </c>
      <c r="I61" s="22">
        <f>F61-INDEX($F$4:$F$726,MATCH(D61,$D$4:$D$726,0))</f>
        <v>2.3148148148148008E-05</v>
      </c>
    </row>
    <row r="62" spans="1:9" s="11" customFormat="1" ht="15" customHeight="1">
      <c r="A62" s="21">
        <v>59</v>
      </c>
      <c r="B62" s="42" t="s">
        <v>156</v>
      </c>
      <c r="C62" s="45"/>
      <c r="D62" s="38" t="s">
        <v>25</v>
      </c>
      <c r="E62" s="37" t="s">
        <v>27</v>
      </c>
      <c r="F62" s="38" t="s">
        <v>155</v>
      </c>
      <c r="G62" s="21" t="str">
        <f t="shared" si="0"/>
        <v>3.32/km</v>
      </c>
      <c r="H62" s="22">
        <f t="shared" si="2"/>
        <v>0.0014351851851851852</v>
      </c>
      <c r="I62" s="22">
        <f>F62-INDEX($F$4:$F$726,MATCH(D62,$D$4:$D$726,0))</f>
        <v>0.0012152777777777778</v>
      </c>
    </row>
    <row r="63" spans="1:9" s="11" customFormat="1" ht="15" customHeight="1">
      <c r="A63" s="21">
        <v>60</v>
      </c>
      <c r="B63" s="42" t="s">
        <v>157</v>
      </c>
      <c r="C63" s="45"/>
      <c r="D63" s="38" t="s">
        <v>31</v>
      </c>
      <c r="E63" s="37" t="s">
        <v>0</v>
      </c>
      <c r="F63" s="38" t="s">
        <v>158</v>
      </c>
      <c r="G63" s="21" t="str">
        <f t="shared" si="0"/>
        <v>3.32/km</v>
      </c>
      <c r="H63" s="22">
        <f t="shared" si="2"/>
        <v>0.001458333333333334</v>
      </c>
      <c r="I63" s="22">
        <f>F63-INDEX($F$4:$F$726,MATCH(D63,$D$4:$D$726,0))</f>
        <v>0.0006712962962962974</v>
      </c>
    </row>
    <row r="64" spans="1:9" s="11" customFormat="1" ht="15" customHeight="1">
      <c r="A64" s="21">
        <v>61</v>
      </c>
      <c r="B64" s="42" t="s">
        <v>159</v>
      </c>
      <c r="C64" s="45"/>
      <c r="D64" s="38" t="s">
        <v>85</v>
      </c>
      <c r="E64" s="37" t="s">
        <v>229</v>
      </c>
      <c r="F64" s="38" t="s">
        <v>160</v>
      </c>
      <c r="G64" s="21" t="str">
        <f t="shared" si="0"/>
        <v>3.33/km</v>
      </c>
      <c r="H64" s="22">
        <f t="shared" si="2"/>
        <v>0.001481481481481482</v>
      </c>
      <c r="I64" s="22">
        <f>F64-INDEX($F$4:$F$726,MATCH(D64,$D$4:$D$726,0))</f>
        <v>0.0007986111111111119</v>
      </c>
    </row>
    <row r="65" spans="1:9" s="11" customFormat="1" ht="15" customHeight="1">
      <c r="A65" s="21">
        <v>62</v>
      </c>
      <c r="B65" s="42" t="s">
        <v>161</v>
      </c>
      <c r="C65" s="45"/>
      <c r="D65" s="38" t="s">
        <v>26</v>
      </c>
      <c r="E65" s="37" t="s">
        <v>229</v>
      </c>
      <c r="F65" s="38" t="s">
        <v>160</v>
      </c>
      <c r="G65" s="21" t="str">
        <f t="shared" si="0"/>
        <v>3.33/km</v>
      </c>
      <c r="H65" s="22">
        <f t="shared" si="2"/>
        <v>0.001481481481481482</v>
      </c>
      <c r="I65" s="22">
        <f>F65-INDEX($F$4:$F$726,MATCH(D65,$D$4:$D$726,0))</f>
        <v>0.0014467592592592596</v>
      </c>
    </row>
    <row r="66" spans="1:9" s="11" customFormat="1" ht="15" customHeight="1">
      <c r="A66" s="21">
        <v>63</v>
      </c>
      <c r="B66" s="42" t="s">
        <v>162</v>
      </c>
      <c r="C66" s="45"/>
      <c r="D66" s="38" t="s">
        <v>38</v>
      </c>
      <c r="E66" s="37" t="s">
        <v>228</v>
      </c>
      <c r="F66" s="38" t="s">
        <v>163</v>
      </c>
      <c r="G66" s="21" t="str">
        <f t="shared" si="0"/>
        <v>3.33/km</v>
      </c>
      <c r="H66" s="22">
        <f t="shared" si="2"/>
        <v>0.0014930555555555548</v>
      </c>
      <c r="I66" s="22">
        <f>F66-INDEX($F$4:$F$726,MATCH(D66,$D$4:$D$726,0))</f>
        <v>0</v>
      </c>
    </row>
    <row r="67" spans="1:9" s="11" customFormat="1" ht="15" customHeight="1">
      <c r="A67" s="21">
        <v>64</v>
      </c>
      <c r="B67" s="42" t="s">
        <v>164</v>
      </c>
      <c r="C67" s="45"/>
      <c r="D67" s="38" t="s">
        <v>47</v>
      </c>
      <c r="E67" s="37" t="s">
        <v>34</v>
      </c>
      <c r="F67" s="38" t="s">
        <v>163</v>
      </c>
      <c r="G67" s="21" t="str">
        <f t="shared" si="0"/>
        <v>3.33/km</v>
      </c>
      <c r="H67" s="22">
        <f t="shared" si="2"/>
        <v>0.0014930555555555548</v>
      </c>
      <c r="I67" s="22">
        <f>F67-INDEX($F$4:$F$726,MATCH(D67,$D$4:$D$726,0))</f>
        <v>0.0014930555555555548</v>
      </c>
    </row>
    <row r="68" spans="1:9" s="11" customFormat="1" ht="15" customHeight="1">
      <c r="A68" s="21">
        <v>65</v>
      </c>
      <c r="B68" s="42" t="s">
        <v>165</v>
      </c>
      <c r="C68" s="45"/>
      <c r="D68" s="38" t="s">
        <v>31</v>
      </c>
      <c r="E68" s="37" t="s">
        <v>227</v>
      </c>
      <c r="F68" s="38" t="s">
        <v>166</v>
      </c>
      <c r="G68" s="21" t="str">
        <f aca="true" t="shared" si="3" ref="G68:G96">TEXT(INT((HOUR(F68)*3600+MINUTE(F68)*60+SECOND(F68))/$I$2/60),"0")&amp;"."&amp;TEXT(MOD((HOUR(F68)*3600+MINUTE(F68)*60+SECOND(F68))/$I$2,60),"00")&amp;"/km"</f>
        <v>3.34/km</v>
      </c>
      <c r="H68" s="22">
        <f t="shared" si="2"/>
        <v>0.0015277777777777772</v>
      </c>
      <c r="I68" s="22">
        <f>F68-INDEX($F$4:$F$726,MATCH(D68,$D$4:$D$726,0))</f>
        <v>0.0007407407407407406</v>
      </c>
    </row>
    <row r="69" spans="1:9" s="11" customFormat="1" ht="15" customHeight="1">
      <c r="A69" s="21">
        <v>66</v>
      </c>
      <c r="B69" s="42" t="s">
        <v>167</v>
      </c>
      <c r="C69" s="45"/>
      <c r="D69" s="38" t="s">
        <v>31</v>
      </c>
      <c r="E69" s="37" t="s">
        <v>2</v>
      </c>
      <c r="F69" s="38" t="s">
        <v>168</v>
      </c>
      <c r="G69" s="21" t="str">
        <f t="shared" si="3"/>
        <v>3.35/km</v>
      </c>
      <c r="H69" s="22">
        <f t="shared" si="2"/>
        <v>0.001550925925925926</v>
      </c>
      <c r="I69" s="22">
        <f>F69-INDEX($F$4:$F$726,MATCH(D69,$D$4:$D$726,0))</f>
        <v>0.0007638888888888895</v>
      </c>
    </row>
    <row r="70" spans="1:9" s="11" customFormat="1" ht="15" customHeight="1">
      <c r="A70" s="21">
        <v>67</v>
      </c>
      <c r="B70" s="42" t="s">
        <v>169</v>
      </c>
      <c r="C70" s="45"/>
      <c r="D70" s="38" t="s">
        <v>85</v>
      </c>
      <c r="E70" s="37" t="s">
        <v>229</v>
      </c>
      <c r="F70" s="38" t="s">
        <v>168</v>
      </c>
      <c r="G70" s="21" t="str">
        <f t="shared" si="3"/>
        <v>3.35/km</v>
      </c>
      <c r="H70" s="22">
        <f t="shared" si="2"/>
        <v>0.001550925925925926</v>
      </c>
      <c r="I70" s="22">
        <f>F70-INDEX($F$4:$F$726,MATCH(D70,$D$4:$D$726,0))</f>
        <v>0.0008680555555555559</v>
      </c>
    </row>
    <row r="71" spans="1:9" s="11" customFormat="1" ht="15" customHeight="1">
      <c r="A71" s="21">
        <v>68</v>
      </c>
      <c r="B71" s="42" t="s">
        <v>170</v>
      </c>
      <c r="C71" s="45"/>
      <c r="D71" s="38" t="s">
        <v>31</v>
      </c>
      <c r="E71" s="37" t="s">
        <v>35</v>
      </c>
      <c r="F71" s="38" t="s">
        <v>171</v>
      </c>
      <c r="G71" s="21" t="str">
        <f t="shared" si="3"/>
        <v>3.35/km</v>
      </c>
      <c r="H71" s="22">
        <f t="shared" si="2"/>
        <v>0.0015625000000000005</v>
      </c>
      <c r="I71" s="22">
        <f>F71-INDEX($F$4:$F$726,MATCH(D71,$D$4:$D$726,0))</f>
        <v>0.0007754629629629639</v>
      </c>
    </row>
    <row r="72" spans="1:9" s="11" customFormat="1" ht="15" customHeight="1">
      <c r="A72" s="21">
        <v>69</v>
      </c>
      <c r="B72" s="42" t="s">
        <v>172</v>
      </c>
      <c r="C72" s="45"/>
      <c r="D72" s="38" t="s">
        <v>29</v>
      </c>
      <c r="E72" s="37" t="s">
        <v>42</v>
      </c>
      <c r="F72" s="38" t="s">
        <v>173</v>
      </c>
      <c r="G72" s="21" t="str">
        <f t="shared" si="3"/>
        <v>3.36/km</v>
      </c>
      <c r="H72" s="22">
        <f t="shared" si="2"/>
        <v>0.001597222222222222</v>
      </c>
      <c r="I72" s="22">
        <f>F72-INDEX($F$4:$F$726,MATCH(D72,$D$4:$D$726,0))</f>
        <v>0.0004745370370370372</v>
      </c>
    </row>
    <row r="73" spans="1:9" s="11" customFormat="1" ht="15" customHeight="1">
      <c r="A73" s="21">
        <v>70</v>
      </c>
      <c r="B73" s="42" t="s">
        <v>174</v>
      </c>
      <c r="C73" s="45"/>
      <c r="D73" s="38" t="s">
        <v>29</v>
      </c>
      <c r="E73" s="37" t="s">
        <v>3</v>
      </c>
      <c r="F73" s="38" t="s">
        <v>175</v>
      </c>
      <c r="G73" s="21" t="str">
        <f t="shared" si="3"/>
        <v>3.37/km</v>
      </c>
      <c r="H73" s="22">
        <f t="shared" si="2"/>
        <v>0.0016203703703703692</v>
      </c>
      <c r="I73" s="22">
        <f>F73-INDEX($F$4:$F$726,MATCH(D73,$D$4:$D$726,0))</f>
        <v>0.0004976851851851843</v>
      </c>
    </row>
    <row r="74" spans="1:9" s="11" customFormat="1" ht="15" customHeight="1">
      <c r="A74" s="21">
        <v>71</v>
      </c>
      <c r="B74" s="42" t="s">
        <v>176</v>
      </c>
      <c r="C74" s="45"/>
      <c r="D74" s="38" t="s">
        <v>31</v>
      </c>
      <c r="E74" s="37" t="s">
        <v>218</v>
      </c>
      <c r="F74" s="38" t="s">
        <v>175</v>
      </c>
      <c r="G74" s="21" t="str">
        <f t="shared" si="3"/>
        <v>3.37/km</v>
      </c>
      <c r="H74" s="22">
        <f t="shared" si="2"/>
        <v>0.0016203703703703692</v>
      </c>
      <c r="I74" s="22">
        <f>F74-INDEX($F$4:$F$726,MATCH(D74,$D$4:$D$726,0))</f>
        <v>0.0008333333333333326</v>
      </c>
    </row>
    <row r="75" spans="1:9" s="11" customFormat="1" ht="15" customHeight="1">
      <c r="A75" s="21">
        <v>72</v>
      </c>
      <c r="B75" s="42" t="s">
        <v>177</v>
      </c>
      <c r="C75" s="45"/>
      <c r="D75" s="38" t="s">
        <v>26</v>
      </c>
      <c r="E75" s="37" t="s">
        <v>27</v>
      </c>
      <c r="F75" s="38" t="s">
        <v>175</v>
      </c>
      <c r="G75" s="21" t="str">
        <f t="shared" si="3"/>
        <v>3.37/km</v>
      </c>
      <c r="H75" s="22">
        <f t="shared" si="2"/>
        <v>0.0016203703703703692</v>
      </c>
      <c r="I75" s="22">
        <f>F75-INDEX($F$4:$F$726,MATCH(D75,$D$4:$D$726,0))</f>
        <v>0.0015856481481481468</v>
      </c>
    </row>
    <row r="76" spans="1:9" s="11" customFormat="1" ht="15" customHeight="1">
      <c r="A76" s="21">
        <v>73</v>
      </c>
      <c r="B76" s="42" t="s">
        <v>178</v>
      </c>
      <c r="C76" s="45"/>
      <c r="D76" s="38" t="s">
        <v>29</v>
      </c>
      <c r="E76" s="37" t="s">
        <v>42</v>
      </c>
      <c r="F76" s="38" t="s">
        <v>179</v>
      </c>
      <c r="G76" s="21" t="str">
        <f t="shared" si="3"/>
        <v>3.39/km</v>
      </c>
      <c r="H76" s="22">
        <f t="shared" si="2"/>
        <v>0.0016898148148148141</v>
      </c>
      <c r="I76" s="22">
        <f>F76-INDEX($F$4:$F$726,MATCH(D76,$D$4:$D$726,0))</f>
        <v>0.0005671296296296292</v>
      </c>
    </row>
    <row r="77" spans="1:9" s="11" customFormat="1" ht="15" customHeight="1">
      <c r="A77" s="21">
        <v>74</v>
      </c>
      <c r="B77" s="42" t="s">
        <v>180</v>
      </c>
      <c r="C77" s="45"/>
      <c r="D77" s="38" t="s">
        <v>31</v>
      </c>
      <c r="E77" s="37" t="s">
        <v>0</v>
      </c>
      <c r="F77" s="38" t="s">
        <v>181</v>
      </c>
      <c r="G77" s="21" t="str">
        <f t="shared" si="3"/>
        <v>3.40/km</v>
      </c>
      <c r="H77" s="22">
        <f t="shared" si="2"/>
        <v>0.0017245370370370366</v>
      </c>
      <c r="I77" s="22">
        <f>F77-INDEX($F$4:$F$726,MATCH(D77,$D$4:$D$726,0))</f>
        <v>0.0009375</v>
      </c>
    </row>
    <row r="78" spans="1:9" s="11" customFormat="1" ht="15" customHeight="1">
      <c r="A78" s="21">
        <v>75</v>
      </c>
      <c r="B78" s="42" t="s">
        <v>182</v>
      </c>
      <c r="C78" s="45"/>
      <c r="D78" s="38" t="s">
        <v>25</v>
      </c>
      <c r="E78" s="37" t="s">
        <v>42</v>
      </c>
      <c r="F78" s="38" t="s">
        <v>183</v>
      </c>
      <c r="G78" s="21" t="str">
        <f t="shared" si="3"/>
        <v>3.41/km</v>
      </c>
      <c r="H78" s="22">
        <f t="shared" si="2"/>
        <v>0.0017476851851851846</v>
      </c>
      <c r="I78" s="22">
        <f>F78-INDEX($F$4:$F$726,MATCH(D78,$D$4:$D$726,0))</f>
        <v>0.0015277777777777772</v>
      </c>
    </row>
    <row r="79" spans="1:9" s="11" customFormat="1" ht="15" customHeight="1">
      <c r="A79" s="21">
        <v>76</v>
      </c>
      <c r="B79" s="42" t="s">
        <v>184</v>
      </c>
      <c r="C79" s="45"/>
      <c r="D79" s="38" t="s">
        <v>26</v>
      </c>
      <c r="E79" s="37" t="s">
        <v>42</v>
      </c>
      <c r="F79" s="38" t="s">
        <v>183</v>
      </c>
      <c r="G79" s="21" t="str">
        <f t="shared" si="3"/>
        <v>3.41/km</v>
      </c>
      <c r="H79" s="22">
        <f t="shared" si="2"/>
        <v>0.0017476851851851846</v>
      </c>
      <c r="I79" s="22">
        <f>F79-INDEX($F$4:$F$726,MATCH(D79,$D$4:$D$726,0))</f>
        <v>0.0017129629629629621</v>
      </c>
    </row>
    <row r="80" spans="1:9" s="13" customFormat="1" ht="15" customHeight="1">
      <c r="A80" s="21">
        <v>77</v>
      </c>
      <c r="B80" s="42" t="s">
        <v>185</v>
      </c>
      <c r="C80" s="45"/>
      <c r="D80" s="38" t="s">
        <v>26</v>
      </c>
      <c r="E80" s="37" t="s">
        <v>6</v>
      </c>
      <c r="F80" s="38" t="s">
        <v>186</v>
      </c>
      <c r="G80" s="21" t="str">
        <f t="shared" si="3"/>
        <v>3.42/km</v>
      </c>
      <c r="H80" s="22">
        <f t="shared" si="2"/>
        <v>0.001782407407407408</v>
      </c>
      <c r="I80" s="22">
        <f>F80-INDEX($F$4:$F$726,MATCH(D80,$D$4:$D$726,0))</f>
        <v>0.0017476851851851855</v>
      </c>
    </row>
    <row r="81" spans="1:9" s="11" customFormat="1" ht="15" customHeight="1">
      <c r="A81" s="21">
        <v>78</v>
      </c>
      <c r="B81" s="42" t="s">
        <v>187</v>
      </c>
      <c r="C81" s="45"/>
      <c r="D81" s="38" t="s">
        <v>29</v>
      </c>
      <c r="E81" s="37" t="s">
        <v>224</v>
      </c>
      <c r="F81" s="38" t="s">
        <v>188</v>
      </c>
      <c r="G81" s="21" t="str">
        <f t="shared" si="3"/>
        <v>3.42/km</v>
      </c>
      <c r="H81" s="22">
        <f t="shared" si="2"/>
        <v>0.0017939814814814815</v>
      </c>
      <c r="I81" s="22">
        <f>F81-INDEX($F$4:$F$726,MATCH(D81,$D$4:$D$726,0))</f>
        <v>0.0006712962962962966</v>
      </c>
    </row>
    <row r="82" spans="1:9" s="11" customFormat="1" ht="15" customHeight="1">
      <c r="A82" s="21">
        <v>79</v>
      </c>
      <c r="B82" s="42" t="s">
        <v>189</v>
      </c>
      <c r="C82" s="45"/>
      <c r="D82" s="38" t="s">
        <v>26</v>
      </c>
      <c r="E82" s="37" t="s">
        <v>230</v>
      </c>
      <c r="F82" s="38" t="s">
        <v>190</v>
      </c>
      <c r="G82" s="21" t="str">
        <f t="shared" si="3"/>
        <v>3.43/km</v>
      </c>
      <c r="H82" s="22">
        <f t="shared" si="2"/>
        <v>0.0018171296296296295</v>
      </c>
      <c r="I82" s="22">
        <f>F82-INDEX($F$4:$F$726,MATCH(D82,$D$4:$D$726,0))</f>
        <v>0.001782407407407407</v>
      </c>
    </row>
    <row r="83" spans="1:9" s="11" customFormat="1" ht="15" customHeight="1">
      <c r="A83" s="21">
        <v>80</v>
      </c>
      <c r="B83" s="42" t="s">
        <v>191</v>
      </c>
      <c r="C83" s="45"/>
      <c r="D83" s="38" t="s">
        <v>31</v>
      </c>
      <c r="E83" s="37" t="s">
        <v>4</v>
      </c>
      <c r="F83" s="38" t="s">
        <v>190</v>
      </c>
      <c r="G83" s="21" t="str">
        <f t="shared" si="3"/>
        <v>3.43/km</v>
      </c>
      <c r="H83" s="22">
        <f t="shared" si="2"/>
        <v>0.0018171296296296295</v>
      </c>
      <c r="I83" s="22">
        <f>F83-INDEX($F$4:$F$726,MATCH(D83,$D$4:$D$726,0))</f>
        <v>0.0010300925925925929</v>
      </c>
    </row>
    <row r="84" spans="1:9" ht="15" customHeight="1">
      <c r="A84" s="21">
        <v>81</v>
      </c>
      <c r="B84" s="42" t="s">
        <v>192</v>
      </c>
      <c r="C84" s="45"/>
      <c r="D84" s="38" t="s">
        <v>31</v>
      </c>
      <c r="E84" s="37" t="s">
        <v>41</v>
      </c>
      <c r="F84" s="38" t="s">
        <v>193</v>
      </c>
      <c r="G84" s="21" t="str">
        <f t="shared" si="3"/>
        <v>3.44/km</v>
      </c>
      <c r="H84" s="22">
        <f t="shared" si="2"/>
        <v>0.001851851851851851</v>
      </c>
      <c r="I84" s="22">
        <f>F84-INDEX($F$4:$F$726,MATCH(D84,$D$4:$D$726,0))</f>
        <v>0.0010648148148148144</v>
      </c>
    </row>
    <row r="85" spans="1:9" ht="15" customHeight="1">
      <c r="A85" s="21">
        <v>82</v>
      </c>
      <c r="B85" s="42" t="s">
        <v>194</v>
      </c>
      <c r="C85" s="45"/>
      <c r="D85" s="38" t="s">
        <v>26</v>
      </c>
      <c r="E85" s="37" t="s">
        <v>30</v>
      </c>
      <c r="F85" s="38" t="s">
        <v>195</v>
      </c>
      <c r="G85" s="21" t="str">
        <f t="shared" si="3"/>
        <v>3.45/km</v>
      </c>
      <c r="H85" s="22">
        <f t="shared" si="2"/>
        <v>0.0018865740740740735</v>
      </c>
      <c r="I85" s="22">
        <f>F85-INDEX($F$4:$F$726,MATCH(D85,$D$4:$D$726,0))</f>
        <v>0.001851851851851851</v>
      </c>
    </row>
    <row r="86" spans="1:9" ht="15" customHeight="1">
      <c r="A86" s="21">
        <v>83</v>
      </c>
      <c r="B86" s="42" t="s">
        <v>196</v>
      </c>
      <c r="C86" s="45"/>
      <c r="D86" s="38" t="s">
        <v>85</v>
      </c>
      <c r="E86" s="37" t="s">
        <v>230</v>
      </c>
      <c r="F86" s="38" t="s">
        <v>197</v>
      </c>
      <c r="G86" s="21" t="str">
        <f t="shared" si="3"/>
        <v>3.45/km</v>
      </c>
      <c r="H86" s="22">
        <f t="shared" si="2"/>
        <v>0.001898148148148148</v>
      </c>
      <c r="I86" s="22">
        <f>F86-INDEX($F$4:$F$726,MATCH(D86,$D$4:$D$726,0))</f>
        <v>0.0012152777777777778</v>
      </c>
    </row>
    <row r="87" spans="1:9" ht="15" customHeight="1">
      <c r="A87" s="21">
        <v>84</v>
      </c>
      <c r="B87" s="42" t="s">
        <v>198</v>
      </c>
      <c r="C87" s="45"/>
      <c r="D87" s="38" t="s">
        <v>29</v>
      </c>
      <c r="E87" s="37" t="s">
        <v>219</v>
      </c>
      <c r="F87" s="38" t="s">
        <v>199</v>
      </c>
      <c r="G87" s="21" t="str">
        <f t="shared" si="3"/>
        <v>3.46/km</v>
      </c>
      <c r="H87" s="22">
        <f t="shared" si="2"/>
        <v>0.0019212962962962968</v>
      </c>
      <c r="I87" s="22">
        <f>F87-INDEX($F$4:$F$726,MATCH(D87,$D$4:$D$726,0))</f>
        <v>0.0007986111111111119</v>
      </c>
    </row>
    <row r="88" spans="1:9" ht="15" customHeight="1">
      <c r="A88" s="21">
        <v>85</v>
      </c>
      <c r="B88" s="42" t="s">
        <v>200</v>
      </c>
      <c r="C88" s="45"/>
      <c r="D88" s="38" t="s">
        <v>25</v>
      </c>
      <c r="E88" s="37" t="s">
        <v>230</v>
      </c>
      <c r="F88" s="38" t="s">
        <v>201</v>
      </c>
      <c r="G88" s="21" t="str">
        <f t="shared" si="3"/>
        <v>3.51/km</v>
      </c>
      <c r="H88" s="22">
        <f t="shared" si="2"/>
        <v>0.0020949074074074073</v>
      </c>
      <c r="I88" s="22">
        <f>F88-INDEX($F$4:$F$726,MATCH(D88,$D$4:$D$726,0))</f>
        <v>0.001875</v>
      </c>
    </row>
    <row r="89" spans="1:9" ht="15" customHeight="1">
      <c r="A89" s="21">
        <v>86</v>
      </c>
      <c r="B89" s="42" t="s">
        <v>202</v>
      </c>
      <c r="C89" s="45"/>
      <c r="D89" s="38" t="s">
        <v>47</v>
      </c>
      <c r="E89" s="37" t="s">
        <v>27</v>
      </c>
      <c r="F89" s="38" t="s">
        <v>203</v>
      </c>
      <c r="G89" s="21" t="str">
        <f t="shared" si="3"/>
        <v>3.56/km</v>
      </c>
      <c r="H89" s="22">
        <f t="shared" si="2"/>
        <v>0.0022916666666666667</v>
      </c>
      <c r="I89" s="22">
        <f>F89-INDEX($F$4:$F$726,MATCH(D89,$D$4:$D$726,0))</f>
        <v>0.0022916666666666667</v>
      </c>
    </row>
    <row r="90" spans="1:9" ht="15" customHeight="1">
      <c r="A90" s="21">
        <v>87</v>
      </c>
      <c r="B90" s="42" t="s">
        <v>204</v>
      </c>
      <c r="C90" s="45"/>
      <c r="D90" s="38" t="s">
        <v>37</v>
      </c>
      <c r="E90" s="37" t="s">
        <v>39</v>
      </c>
      <c r="F90" s="38" t="s">
        <v>205</v>
      </c>
      <c r="G90" s="21" t="str">
        <f t="shared" si="3"/>
        <v>4.01/km</v>
      </c>
      <c r="H90" s="22">
        <f t="shared" si="2"/>
        <v>0.0024421296296296283</v>
      </c>
      <c r="I90" s="22">
        <f>F90-INDEX($F$4:$F$726,MATCH(D90,$D$4:$D$726,0))</f>
        <v>0.0010300925925925911</v>
      </c>
    </row>
    <row r="91" spans="1:9" ht="15" customHeight="1">
      <c r="A91" s="21">
        <v>88</v>
      </c>
      <c r="B91" s="42" t="s">
        <v>206</v>
      </c>
      <c r="C91" s="45"/>
      <c r="D91" s="38" t="s">
        <v>29</v>
      </c>
      <c r="E91" s="37" t="s">
        <v>228</v>
      </c>
      <c r="F91" s="38" t="s">
        <v>205</v>
      </c>
      <c r="G91" s="21" t="str">
        <f t="shared" si="3"/>
        <v>4.01/km</v>
      </c>
      <c r="H91" s="22">
        <f t="shared" si="2"/>
        <v>0.0024421296296296283</v>
      </c>
      <c r="I91" s="22">
        <f>F91-INDEX($F$4:$F$726,MATCH(D91,$D$4:$D$726,0))</f>
        <v>0.0013194444444444434</v>
      </c>
    </row>
    <row r="92" spans="1:9" ht="15" customHeight="1">
      <c r="A92" s="21">
        <v>89</v>
      </c>
      <c r="B92" s="42" t="s">
        <v>207</v>
      </c>
      <c r="C92" s="45"/>
      <c r="D92" s="38" t="s">
        <v>26</v>
      </c>
      <c r="E92" s="37" t="s">
        <v>230</v>
      </c>
      <c r="F92" s="38" t="s">
        <v>208</v>
      </c>
      <c r="G92" s="21" t="str">
        <f t="shared" si="3"/>
        <v>4.02/km</v>
      </c>
      <c r="H92" s="22">
        <f t="shared" si="2"/>
        <v>0.002488425925925926</v>
      </c>
      <c r="I92" s="22">
        <f>F92-INDEX($F$4:$F$726,MATCH(D92,$D$4:$D$726,0))</f>
        <v>0.0024537037037037036</v>
      </c>
    </row>
    <row r="93" spans="1:9" ht="15" customHeight="1">
      <c r="A93" s="21">
        <v>90</v>
      </c>
      <c r="B93" s="42" t="s">
        <v>209</v>
      </c>
      <c r="C93" s="45"/>
      <c r="D93" s="38" t="s">
        <v>31</v>
      </c>
      <c r="E93" s="37" t="s">
        <v>217</v>
      </c>
      <c r="F93" s="38" t="s">
        <v>210</v>
      </c>
      <c r="G93" s="21" t="str">
        <f t="shared" si="3"/>
        <v>4.11/km</v>
      </c>
      <c r="H93" s="22">
        <f t="shared" si="2"/>
        <v>0.002789351851851851</v>
      </c>
      <c r="I93" s="22">
        <f>F93-INDEX($F$4:$F$726,MATCH(D93,$D$4:$D$726,0))</f>
        <v>0.0020023148148148144</v>
      </c>
    </row>
    <row r="94" spans="1:9" ht="15" customHeight="1">
      <c r="A94" s="31">
        <v>91</v>
      </c>
      <c r="B94" s="47" t="s">
        <v>211</v>
      </c>
      <c r="C94" s="48"/>
      <c r="D94" s="49" t="s">
        <v>38</v>
      </c>
      <c r="E94" s="50" t="s">
        <v>43</v>
      </c>
      <c r="F94" s="49" t="s">
        <v>212</v>
      </c>
      <c r="G94" s="31" t="str">
        <f t="shared" si="3"/>
        <v>4.11/km</v>
      </c>
      <c r="H94" s="34">
        <f t="shared" si="2"/>
        <v>0.0028125</v>
      </c>
      <c r="I94" s="34">
        <f>F94-INDEX($F$4:$F$726,MATCH(D94,$D$4:$D$726,0))</f>
        <v>0.0013194444444444451</v>
      </c>
    </row>
    <row r="95" spans="1:9" ht="15" customHeight="1">
      <c r="A95" s="21">
        <v>92</v>
      </c>
      <c r="B95" s="42" t="s">
        <v>213</v>
      </c>
      <c r="C95" s="45"/>
      <c r="D95" s="38" t="s">
        <v>38</v>
      </c>
      <c r="E95" s="37" t="s">
        <v>8</v>
      </c>
      <c r="F95" s="38" t="s">
        <v>214</v>
      </c>
      <c r="G95" s="21" t="str">
        <f t="shared" si="3"/>
        <v>4.23/km</v>
      </c>
      <c r="H95" s="22">
        <f t="shared" si="2"/>
        <v>0.0032060185185185186</v>
      </c>
      <c r="I95" s="22">
        <f>F95-INDEX($F$4:$F$726,MATCH(D95,$D$4:$D$726,0))</f>
        <v>0.0017129629629629639</v>
      </c>
    </row>
    <row r="96" spans="1:9" ht="15" customHeight="1">
      <c r="A96" s="23">
        <v>93</v>
      </c>
      <c r="B96" s="43" t="s">
        <v>215</v>
      </c>
      <c r="C96" s="46"/>
      <c r="D96" s="40" t="s">
        <v>29</v>
      </c>
      <c r="E96" s="39" t="s">
        <v>5</v>
      </c>
      <c r="F96" s="40" t="s">
        <v>216</v>
      </c>
      <c r="G96" s="23" t="str">
        <f t="shared" si="3"/>
        <v>4.25/km</v>
      </c>
      <c r="H96" s="24">
        <f>F96-$F$4</f>
        <v>0.003275462962962962</v>
      </c>
      <c r="I96" s="24">
        <f>F96-INDEX($F$4:$F$726,MATCH(D96,$D$4:$D$726,0))</f>
        <v>0.002152777777777777</v>
      </c>
    </row>
  </sheetData>
  <sheetProtection/>
  <autoFilter ref="A3:I96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H22" sqref="H22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17" t="str">
        <f>Individuale!A1</f>
        <v>Meeting su pista di Frascati</v>
      </c>
      <c r="B1" s="17"/>
      <c r="C1" s="17"/>
    </row>
    <row r="2" spans="1:3" ht="33" customHeight="1">
      <c r="A2" s="18" t="str">
        <f>Individuale!A2&amp;" km. "&amp;Individuale!I2</f>
        <v>Frascati (RM) Italia - Mercoledì 06/07/2011 km. 3</v>
      </c>
      <c r="B2" s="18"/>
      <c r="C2" s="18"/>
    </row>
    <row r="3" spans="1:3" ht="24.75" customHeight="1">
      <c r="A3" s="14" t="s">
        <v>12</v>
      </c>
      <c r="B3" s="9" t="s">
        <v>16</v>
      </c>
      <c r="C3" s="9" t="s">
        <v>21</v>
      </c>
    </row>
    <row r="4" spans="1:3" ht="15" customHeight="1">
      <c r="A4" s="19">
        <v>1</v>
      </c>
      <c r="B4" s="25" t="s">
        <v>229</v>
      </c>
      <c r="C4" s="26">
        <v>9</v>
      </c>
    </row>
    <row r="5" spans="1:3" ht="15" customHeight="1">
      <c r="A5" s="21">
        <v>2</v>
      </c>
      <c r="B5" s="27" t="s">
        <v>228</v>
      </c>
      <c r="C5" s="28">
        <v>9</v>
      </c>
    </row>
    <row r="6" spans="1:3" ht="15" customHeight="1">
      <c r="A6" s="21">
        <v>3</v>
      </c>
      <c r="B6" s="27" t="s">
        <v>230</v>
      </c>
      <c r="C6" s="28">
        <v>7</v>
      </c>
    </row>
    <row r="7" spans="1:3" ht="15" customHeight="1">
      <c r="A7" s="21">
        <v>4</v>
      </c>
      <c r="B7" s="27" t="s">
        <v>27</v>
      </c>
      <c r="C7" s="28">
        <v>7</v>
      </c>
    </row>
    <row r="8" spans="1:3" ht="15" customHeight="1">
      <c r="A8" s="21">
        <v>5</v>
      </c>
      <c r="B8" s="27" t="s">
        <v>42</v>
      </c>
      <c r="C8" s="28">
        <v>6</v>
      </c>
    </row>
    <row r="9" spans="1:3" ht="15" customHeight="1">
      <c r="A9" s="21">
        <v>6</v>
      </c>
      <c r="B9" s="27" t="s">
        <v>34</v>
      </c>
      <c r="C9" s="28">
        <v>5</v>
      </c>
    </row>
    <row r="10" spans="1:3" ht="15" customHeight="1">
      <c r="A10" s="21">
        <v>7</v>
      </c>
      <c r="B10" s="27" t="s">
        <v>39</v>
      </c>
      <c r="C10" s="28">
        <v>4</v>
      </c>
    </row>
    <row r="11" spans="1:3" ht="15" customHeight="1">
      <c r="A11" s="31">
        <v>8</v>
      </c>
      <c r="B11" s="32" t="s">
        <v>43</v>
      </c>
      <c r="C11" s="33">
        <v>3</v>
      </c>
    </row>
    <row r="12" spans="1:3" ht="15" customHeight="1">
      <c r="A12" s="21">
        <v>9</v>
      </c>
      <c r="B12" s="27" t="s">
        <v>23</v>
      </c>
      <c r="C12" s="28">
        <v>3</v>
      </c>
    </row>
    <row r="13" spans="1:3" ht="15" customHeight="1">
      <c r="A13" s="21">
        <v>10</v>
      </c>
      <c r="B13" s="27" t="s">
        <v>221</v>
      </c>
      <c r="C13" s="28">
        <v>3</v>
      </c>
    </row>
    <row r="14" spans="1:3" ht="15" customHeight="1">
      <c r="A14" s="21">
        <v>11</v>
      </c>
      <c r="B14" s="27" t="s">
        <v>222</v>
      </c>
      <c r="C14" s="28">
        <v>2</v>
      </c>
    </row>
    <row r="15" spans="1:3" ht="15" customHeight="1">
      <c r="A15" s="21">
        <v>12</v>
      </c>
      <c r="B15" s="27" t="s">
        <v>224</v>
      </c>
      <c r="C15" s="28">
        <v>2</v>
      </c>
    </row>
    <row r="16" spans="1:3" ht="15" customHeight="1">
      <c r="A16" s="21">
        <v>13</v>
      </c>
      <c r="B16" s="27" t="s">
        <v>220</v>
      </c>
      <c r="C16" s="28">
        <v>2</v>
      </c>
    </row>
    <row r="17" spans="1:3" ht="15" customHeight="1">
      <c r="A17" s="21">
        <v>14</v>
      </c>
      <c r="B17" s="27" t="s">
        <v>227</v>
      </c>
      <c r="C17" s="28">
        <v>2</v>
      </c>
    </row>
    <row r="18" spans="1:3" ht="15" customHeight="1">
      <c r="A18" s="21">
        <v>15</v>
      </c>
      <c r="B18" s="27" t="s">
        <v>0</v>
      </c>
      <c r="C18" s="28">
        <v>2</v>
      </c>
    </row>
    <row r="19" spans="1:3" ht="15" customHeight="1">
      <c r="A19" s="21">
        <v>16</v>
      </c>
      <c r="B19" s="27" t="s">
        <v>30</v>
      </c>
      <c r="C19" s="28">
        <v>2</v>
      </c>
    </row>
    <row r="20" spans="1:3" ht="15" customHeight="1">
      <c r="A20" s="21">
        <v>17</v>
      </c>
      <c r="B20" s="27" t="s">
        <v>28</v>
      </c>
      <c r="C20" s="28">
        <v>2</v>
      </c>
    </row>
    <row r="21" spans="1:3" ht="15" customHeight="1">
      <c r="A21" s="21">
        <v>18</v>
      </c>
      <c r="B21" s="27" t="s">
        <v>36</v>
      </c>
      <c r="C21" s="28">
        <v>1</v>
      </c>
    </row>
    <row r="22" spans="1:3" ht="15" customHeight="1">
      <c r="A22" s="21">
        <v>19</v>
      </c>
      <c r="B22" s="27" t="s">
        <v>6</v>
      </c>
      <c r="C22" s="28">
        <v>1</v>
      </c>
    </row>
    <row r="23" spans="1:3" ht="15" customHeight="1">
      <c r="A23" s="21">
        <v>20</v>
      </c>
      <c r="B23" s="27" t="s">
        <v>223</v>
      </c>
      <c r="C23" s="28">
        <v>1</v>
      </c>
    </row>
    <row r="24" spans="1:3" ht="15" customHeight="1">
      <c r="A24" s="21">
        <v>21</v>
      </c>
      <c r="B24" s="27" t="s">
        <v>1</v>
      </c>
      <c r="C24" s="28">
        <v>1</v>
      </c>
    </row>
    <row r="25" spans="1:3" ht="15" customHeight="1">
      <c r="A25" s="21">
        <v>22</v>
      </c>
      <c r="B25" s="27" t="s">
        <v>4</v>
      </c>
      <c r="C25" s="28">
        <v>1</v>
      </c>
    </row>
    <row r="26" spans="1:3" ht="15" customHeight="1">
      <c r="A26" s="21">
        <v>23</v>
      </c>
      <c r="B26" s="27" t="s">
        <v>22</v>
      </c>
      <c r="C26" s="28">
        <v>1</v>
      </c>
    </row>
    <row r="27" spans="1:3" ht="15" customHeight="1">
      <c r="A27" s="21">
        <v>24</v>
      </c>
      <c r="B27" s="27" t="s">
        <v>217</v>
      </c>
      <c r="C27" s="28">
        <v>1</v>
      </c>
    </row>
    <row r="28" spans="1:3" ht="15" customHeight="1">
      <c r="A28" s="21">
        <v>25</v>
      </c>
      <c r="B28" s="27" t="s">
        <v>226</v>
      </c>
      <c r="C28" s="28">
        <v>1</v>
      </c>
    </row>
    <row r="29" spans="1:3" ht="15" customHeight="1">
      <c r="A29" s="21">
        <v>26</v>
      </c>
      <c r="B29" s="27" t="s">
        <v>33</v>
      </c>
      <c r="C29" s="28">
        <v>1</v>
      </c>
    </row>
    <row r="30" spans="1:3" ht="15" customHeight="1">
      <c r="A30" s="21">
        <v>27</v>
      </c>
      <c r="B30" s="27" t="s">
        <v>35</v>
      </c>
      <c r="C30" s="28">
        <v>1</v>
      </c>
    </row>
    <row r="31" spans="1:3" ht="15" customHeight="1">
      <c r="A31" s="21">
        <v>28</v>
      </c>
      <c r="B31" s="27" t="s">
        <v>8</v>
      </c>
      <c r="C31" s="28">
        <v>1</v>
      </c>
    </row>
    <row r="32" spans="1:3" ht="15" customHeight="1">
      <c r="A32" s="21">
        <v>29</v>
      </c>
      <c r="B32" s="27" t="s">
        <v>225</v>
      </c>
      <c r="C32" s="28">
        <v>1</v>
      </c>
    </row>
    <row r="33" spans="1:3" ht="15" customHeight="1">
      <c r="A33" s="21">
        <v>30</v>
      </c>
      <c r="B33" s="27" t="s">
        <v>3</v>
      </c>
      <c r="C33" s="28">
        <v>1</v>
      </c>
    </row>
    <row r="34" spans="1:3" ht="15" customHeight="1">
      <c r="A34" s="21">
        <v>31</v>
      </c>
      <c r="B34" s="27" t="s">
        <v>41</v>
      </c>
      <c r="C34" s="28">
        <v>1</v>
      </c>
    </row>
    <row r="35" spans="1:3" ht="15" customHeight="1">
      <c r="A35" s="21">
        <v>32</v>
      </c>
      <c r="B35" s="27" t="s">
        <v>44</v>
      </c>
      <c r="C35" s="28">
        <v>1</v>
      </c>
    </row>
    <row r="36" spans="1:3" ht="15" customHeight="1">
      <c r="A36" s="21">
        <v>33</v>
      </c>
      <c r="B36" s="27" t="s">
        <v>7</v>
      </c>
      <c r="C36" s="28">
        <v>1</v>
      </c>
    </row>
    <row r="37" spans="1:3" ht="15" customHeight="1">
      <c r="A37" s="21">
        <v>34</v>
      </c>
      <c r="B37" s="27" t="s">
        <v>40</v>
      </c>
      <c r="C37" s="28">
        <v>1</v>
      </c>
    </row>
    <row r="38" spans="1:3" ht="15" customHeight="1">
      <c r="A38" s="21">
        <v>35</v>
      </c>
      <c r="B38" s="27" t="s">
        <v>218</v>
      </c>
      <c r="C38" s="28">
        <v>1</v>
      </c>
    </row>
    <row r="39" spans="1:3" ht="15" customHeight="1">
      <c r="A39" s="21">
        <v>36</v>
      </c>
      <c r="B39" s="27" t="s">
        <v>45</v>
      </c>
      <c r="C39" s="28">
        <v>1</v>
      </c>
    </row>
    <row r="40" spans="1:3" ht="15" customHeight="1">
      <c r="A40" s="21">
        <v>37</v>
      </c>
      <c r="B40" s="27" t="s">
        <v>32</v>
      </c>
      <c r="C40" s="28">
        <v>1</v>
      </c>
    </row>
    <row r="41" spans="1:3" ht="15" customHeight="1">
      <c r="A41" s="21">
        <v>38</v>
      </c>
      <c r="B41" s="27" t="s">
        <v>2</v>
      </c>
      <c r="C41" s="28">
        <v>1</v>
      </c>
    </row>
    <row r="42" spans="1:3" ht="15" customHeight="1">
      <c r="A42" s="21">
        <v>39</v>
      </c>
      <c r="B42" s="27" t="s">
        <v>219</v>
      </c>
      <c r="C42" s="28">
        <v>1</v>
      </c>
    </row>
    <row r="43" spans="1:3" ht="15" customHeight="1">
      <c r="A43" s="23">
        <v>40</v>
      </c>
      <c r="B43" s="29" t="s">
        <v>5</v>
      </c>
      <c r="C43" s="30">
        <v>1</v>
      </c>
    </row>
    <row r="44" ht="12.75">
      <c r="C44" s="2">
        <f>SUM(C4:C43)</f>
        <v>93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2011-07-17T18:23:21Z</dcterms:created>
  <dcterms:modified xsi:type="dcterms:W3CDTF">2011-08-18T16:18:51Z</dcterms:modified>
  <cp:category/>
  <cp:version/>
  <cp:contentType/>
  <cp:contentStatus/>
</cp:coreProperties>
</file>