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'Individuale'!$A$4:$I$85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<sst xmlns="http://schemas.openxmlformats.org/spreadsheetml/2006/main" count="375" uniqueCount="186">
  <si>
    <t>GIULIANO</t>
  </si>
  <si>
    <t>FEDELE</t>
  </si>
  <si>
    <t>D'ALESSANDRO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</si>
  <si>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</si>
  <si>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</si>
  <si>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</si>
  <si>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</si>
  <si>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</si>
  <si>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</si>
  <si>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</si>
  <si>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</si>
  <si>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</si>
  <si>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</si>
  <si>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</si>
  <si>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</si>
  <si>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</si>
  <si>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ANDREA</t>
  </si>
  <si>
    <t>ALESSANDRO</t>
  </si>
  <si>
    <t>CARLO</t>
  </si>
  <si>
    <t>ANGELO</t>
  </si>
  <si>
    <t>FRANCESCO</t>
  </si>
  <si>
    <t>STEFANO</t>
  </si>
  <si>
    <t>MAURO</t>
  </si>
  <si>
    <t>ROBERTO</t>
  </si>
  <si>
    <t>MASSIMO</t>
  </si>
  <si>
    <t>MAURIZIO</t>
  </si>
  <si>
    <t>MARIO</t>
  </si>
  <si>
    <t>PAOLO</t>
  </si>
  <si>
    <t>LUIGI</t>
  </si>
  <si>
    <t>GIOVANNI</t>
  </si>
  <si>
    <t>ANTONIO</t>
  </si>
  <si>
    <t>DOMENICO</t>
  </si>
  <si>
    <t>SERGIO</t>
  </si>
  <si>
    <t>CLAUDIO</t>
  </si>
  <si>
    <t>FELICE</t>
  </si>
  <si>
    <t>SALVATORE</t>
  </si>
  <si>
    <t>SIMONA</t>
  </si>
  <si>
    <t>ALBERTO</t>
  </si>
  <si>
    <t>LORENZO</t>
  </si>
  <si>
    <t>MIRKO</t>
  </si>
  <si>
    <t>RAFFAELE</t>
  </si>
  <si>
    <t>EMANUELE</t>
  </si>
  <si>
    <t>LINO</t>
  </si>
  <si>
    <t>GIULIO</t>
  </si>
  <si>
    <t>UMBERTO</t>
  </si>
  <si>
    <t>PIERO</t>
  </si>
  <si>
    <t>ROSSI</t>
  </si>
  <si>
    <t>IVANYUK</t>
  </si>
  <si>
    <t>ALEH</t>
  </si>
  <si>
    <t>RUNNING EVOLUTION</t>
  </si>
  <si>
    <t>MILANA</t>
  </si>
  <si>
    <t>CHRISTIAN</t>
  </si>
  <si>
    <t>SIMMEL COLLEFERRO</t>
  </si>
  <si>
    <t>MATTEI</t>
  </si>
  <si>
    <t>VV.FF ROMA</t>
  </si>
  <si>
    <t>SIMONELLI</t>
  </si>
  <si>
    <t>FABRIZIO</t>
  </si>
  <si>
    <t>FIORAVANTI</t>
  </si>
  <si>
    <t>ELIO</t>
  </si>
  <si>
    <t>ATLETICA VILLA AURELIA</t>
  </si>
  <si>
    <t>OLIVOLA</t>
  </si>
  <si>
    <t>MACCI</t>
  </si>
  <si>
    <t>LIBERO</t>
  </si>
  <si>
    <t>VESPIGNANI</t>
  </si>
  <si>
    <t>LBM SPORT TEAM</t>
  </si>
  <si>
    <t>ITALIAN MARATHON CLUB</t>
  </si>
  <si>
    <t>PIRARD</t>
  </si>
  <si>
    <t>PASCAL</t>
  </si>
  <si>
    <t>FORREST GUMP</t>
  </si>
  <si>
    <t>CICERCHIA</t>
  </si>
  <si>
    <t>EMILIANO</t>
  </si>
  <si>
    <t>PANTONI</t>
  </si>
  <si>
    <t>ATLETICA LARIANO</t>
  </si>
  <si>
    <t>MASTROPIETRO</t>
  </si>
  <si>
    <t>FLAVIO</t>
  </si>
  <si>
    <t>VINCI</t>
  </si>
  <si>
    <t>OLIMPIQUE MONTECOMPATRI</t>
  </si>
  <si>
    <t>PENTANGELO</t>
  </si>
  <si>
    <t>RUNNERS CIAMPINO</t>
  </si>
  <si>
    <t>GIUSTIZIERI</t>
  </si>
  <si>
    <t>DAMIGELLI</t>
  </si>
  <si>
    <t>E. SERVIZI FUTURA ROMA</t>
  </si>
  <si>
    <t>DORIA</t>
  </si>
  <si>
    <t>CAT SPORT</t>
  </si>
  <si>
    <t>MASTRACCO</t>
  </si>
  <si>
    <t>ALATRI 2001 I CICLOPI</t>
  </si>
  <si>
    <t>LANCIA</t>
  </si>
  <si>
    <t>DANIEL</t>
  </si>
  <si>
    <t>PODISTICA ORO FANTASY</t>
  </si>
  <si>
    <t>RUZZA</t>
  </si>
  <si>
    <t>IRENE</t>
  </si>
  <si>
    <t>ATLETICA COLLEFERRO</t>
  </si>
  <si>
    <t>PONZA</t>
  </si>
  <si>
    <t>GIANNI</t>
  </si>
  <si>
    <t>SILVESTRI</t>
  </si>
  <si>
    <t>BANCARI ROMANI</t>
  </si>
  <si>
    <t>CUGNETTO</t>
  </si>
  <si>
    <t>ATLETICO NOTO</t>
  </si>
  <si>
    <t>VALERI</t>
  </si>
  <si>
    <t>GIANLUIGI</t>
  </si>
  <si>
    <t>PONTE DI NONA</t>
  </si>
  <si>
    <t>MORETTI</t>
  </si>
  <si>
    <t>BITONTO RUNNER</t>
  </si>
  <si>
    <t>CHIALASTRI</t>
  </si>
  <si>
    <t>PALESTRINA RUNNING</t>
  </si>
  <si>
    <t>VALIRI</t>
  </si>
  <si>
    <t>FREE RUNNERS</t>
  </si>
  <si>
    <t>CAIRO</t>
  </si>
  <si>
    <t>PANARIELLO</t>
  </si>
  <si>
    <t>PIERLUIGI</t>
  </si>
  <si>
    <t>QUACQUARELLI</t>
  </si>
  <si>
    <t>TRUCCHIA</t>
  </si>
  <si>
    <t>PODISTICA BOVILLE</t>
  </si>
  <si>
    <t>MAISANO</t>
  </si>
  <si>
    <t>SANTO</t>
  </si>
  <si>
    <t>PETER PAN TRIATHLON</t>
  </si>
  <si>
    <t>DE VECCHIS</t>
  </si>
  <si>
    <t>ATLETICA CECCANO</t>
  </si>
  <si>
    <t>MAGRINI</t>
  </si>
  <si>
    <t>PODISTI VALMONTONE</t>
  </si>
  <si>
    <t>D'AMICO</t>
  </si>
  <si>
    <t>ATLETICA AMICIZIA FIUGGI</t>
  </si>
  <si>
    <t>RAMPINI</t>
  </si>
  <si>
    <t>ARCANGELO</t>
  </si>
  <si>
    <t>SORGI</t>
  </si>
  <si>
    <t>ATLETICA ROCCA PRIORA</t>
  </si>
  <si>
    <t>SZWARC</t>
  </si>
  <si>
    <t>WOJCIECH</t>
  </si>
  <si>
    <t>MERCURI</t>
  </si>
  <si>
    <t>SANDRO</t>
  </si>
  <si>
    <t>LEONCINI</t>
  </si>
  <si>
    <t>PATRIZIA</t>
  </si>
  <si>
    <t>MENTUCCIA</t>
  </si>
  <si>
    <t>BUTTARELLI</t>
  </si>
  <si>
    <t>SCARSELLA</t>
  </si>
  <si>
    <t>GAGLIARDUCCI</t>
  </si>
  <si>
    <t>FRANCHINI</t>
  </si>
  <si>
    <t>MAGINI</t>
  </si>
  <si>
    <t>BEATI GLI ULTIMI</t>
  </si>
  <si>
    <t>ROMAGGIOLI</t>
  </si>
  <si>
    <t>FATELLO</t>
  </si>
  <si>
    <t>MASSIMILIANO</t>
  </si>
  <si>
    <t>SAMBATARO</t>
  </si>
  <si>
    <t>GASBARRI</t>
  </si>
  <si>
    <t>DE MARZI</t>
  </si>
  <si>
    <t>RICASOLI</t>
  </si>
  <si>
    <t>BUZZI</t>
  </si>
  <si>
    <t>ADELMO</t>
  </si>
  <si>
    <t>ATLETICO UISP MONTEROTONDO</t>
  </si>
  <si>
    <t>TROCCHI</t>
  </si>
  <si>
    <t>PODISTICA PRENESTE</t>
  </si>
  <si>
    <t>RUCCO</t>
  </si>
  <si>
    <t>PUCCI</t>
  </si>
  <si>
    <t>FRULLANO</t>
  </si>
  <si>
    <t>ALESSIO</t>
  </si>
  <si>
    <t>RUNNING CLUB FUTURA</t>
  </si>
  <si>
    <t>ANGELINI</t>
  </si>
  <si>
    <t>VALERIO</t>
  </si>
  <si>
    <t>ONOFRI</t>
  </si>
  <si>
    <t>JULIA</t>
  </si>
  <si>
    <t>CAPPELINI</t>
  </si>
  <si>
    <t>OTTAVIO</t>
  </si>
  <si>
    <t>TEMPORIN</t>
  </si>
  <si>
    <t>UISP ROMA</t>
  </si>
  <si>
    <t>PEIFFER</t>
  </si>
  <si>
    <t>CATRACCHIA</t>
  </si>
  <si>
    <t>LEONELLO</t>
  </si>
  <si>
    <t>ZACCHI</t>
  </si>
  <si>
    <t>CIMARELLI</t>
  </si>
  <si>
    <t>ROMA XV CIRCOSTRIZIONE</t>
  </si>
  <si>
    <t>CASALE</t>
  </si>
  <si>
    <t>ARDITO</t>
  </si>
  <si>
    <t>DE ANGELIS</t>
  </si>
  <si>
    <t>CAVALLINI</t>
  </si>
  <si>
    <t>BUONFIGLIO</t>
  </si>
  <si>
    <t>NAIMO</t>
  </si>
  <si>
    <t>ANDREANI</t>
  </si>
  <si>
    <t>DESSI'</t>
  </si>
  <si>
    <t>ROMANO</t>
  </si>
  <si>
    <t>COSSU</t>
  </si>
  <si>
    <t>ZAPPI</t>
  </si>
  <si>
    <t>-</t>
  </si>
  <si>
    <t>Attraverso... Castel San Pietro Romano</t>
  </si>
  <si>
    <t>4ª edizione</t>
  </si>
  <si>
    <t>Piazza San Pietro - Castel San Pietro Romano (RM) Italia - Domenica 26/08/2012</t>
  </si>
  <si>
    <t>A.S.D. PODISTICA SOLIDARIETA'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</si>
</sst>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b/>
      <i/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/>
    </xf>
    <xf numFmtId="21" fontId="7" fillId="0" borderId="3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21" fontId="7" fillId="0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21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vertical="center"/>
    </xf>
    <xf numFmtId="21" fontId="14" fillId="4" borderId="4" xfId="0" applyNumberFormat="1" applyFont="1" applyFill="1" applyBorder="1" applyAlignment="1">
      <alignment horizontal="center" vertical="center"/>
    </xf>
    <xf numFmtId="165" fontId="14" fillId="4" borderId="4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vertical="center"/>
    </xf>
    <xf numFmtId="0" fontId="14" fillId="4" borderId="3" xfId="0" applyNumberFormat="1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workbookViewId="0" topLeftCell="A1">
      <pane ySplit="4" topLeftCell="BM5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6" t="s">
        <v>182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A2" s="27" t="s">
        <v>183</v>
      </c>
      <c r="B2" s="27"/>
      <c r="C2" s="27"/>
      <c r="D2" s="27"/>
      <c r="E2" s="27"/>
      <c r="F2" s="27"/>
      <c r="G2" s="27"/>
      <c r="H2" s="27"/>
      <c r="I2" s="27"/>
    </row>
    <row r="3" spans="1:9" ht="24" customHeight="1">
      <c r="A3" s="28" t="s">
        <v>184</v>
      </c>
      <c r="B3" s="28"/>
      <c r="C3" s="28"/>
      <c r="D3" s="28"/>
      <c r="E3" s="28"/>
      <c r="F3" s="28"/>
      <c r="G3" s="28"/>
      <c r="H3" s="3" t="s">
        <v>4</v>
      </c>
      <c r="I3" s="4">
        <v>9.3</v>
      </c>
    </row>
    <row r="4" spans="1:9" ht="37.5" customHeight="1">
      <c r="A4" s="5" t="s">
        <v>5</v>
      </c>
      <c r="B4" s="6" t="s">
        <v>6</v>
      </c>
      <c r="C4" s="7" t="s">
        <v>7</v>
      </c>
      <c r="D4" s="7" t="s">
        <v>8</v>
      </c>
      <c r="E4" s="8" t="s">
        <v>9</v>
      </c>
      <c r="F4" s="7" t="s">
        <v>10</v>
      </c>
      <c r="G4" s="7" t="s">
        <v>11</v>
      </c>
      <c r="H4" s="9" t="s">
        <v>12</v>
      </c>
      <c r="I4" s="9" t="s">
        <v>13</v>
      </c>
    </row>
    <row r="5" spans="1:9" s="12" customFormat="1" ht="15" customHeight="1">
      <c r="A5" s="10">
        <v>1</v>
      </c>
      <c r="B5" s="20" t="s">
        <v>47</v>
      </c>
      <c r="C5" s="20" t="s">
        <v>48</v>
      </c>
      <c r="D5" s="10" t="s">
        <v>181</v>
      </c>
      <c r="E5" s="20" t="s">
        <v>49</v>
      </c>
      <c r="F5" s="21">
        <v>0.021909722222222223</v>
      </c>
      <c r="G5" s="10" t="str">
        <f aca="true" t="shared" si="0" ref="G5:G68">TEXT(INT((HOUR(F5)*3600+MINUTE(F5)*60+SECOND(F5))/$I$3/60),"0")&amp;"."&amp;TEXT(MOD((HOUR(F5)*3600+MINUTE(F5)*60+SECOND(F5))/$I$3,60),"00")&amp;"/km"</f>
        <v>3.24/km</v>
      </c>
      <c r="H5" s="11">
        <f aca="true" t="shared" si="1" ref="H5:H68">F5-$F$5</f>
        <v>0</v>
      </c>
      <c r="I5" s="11">
        <f>F5-INDEX($F$5:$F$85,MATCH(D5,$D$5:$D$85,0))</f>
        <v>0</v>
      </c>
    </row>
    <row r="6" spans="1:9" s="12" customFormat="1" ht="15" customHeight="1">
      <c r="A6" s="13">
        <v>2</v>
      </c>
      <c r="B6" s="22" t="s">
        <v>50</v>
      </c>
      <c r="C6" s="22" t="s">
        <v>51</v>
      </c>
      <c r="D6" s="13" t="s">
        <v>181</v>
      </c>
      <c r="E6" s="22" t="s">
        <v>52</v>
      </c>
      <c r="F6" s="23">
        <v>0.023113425925925926</v>
      </c>
      <c r="G6" s="13" t="str">
        <f t="shared" si="0"/>
        <v>3.35/km</v>
      </c>
      <c r="H6" s="14">
        <f t="shared" si="1"/>
        <v>0.0012037037037037034</v>
      </c>
      <c r="I6" s="14">
        <f>F6-INDEX($F$5:$F$85,MATCH(D6,$D$5:$D$85,0))</f>
        <v>0.0012037037037037034</v>
      </c>
    </row>
    <row r="7" spans="1:9" s="12" customFormat="1" ht="15" customHeight="1">
      <c r="A7" s="13">
        <v>3</v>
      </c>
      <c r="B7" s="22" t="s">
        <v>53</v>
      </c>
      <c r="C7" s="22" t="s">
        <v>34</v>
      </c>
      <c r="D7" s="13" t="s">
        <v>181</v>
      </c>
      <c r="E7" s="22" t="s">
        <v>54</v>
      </c>
      <c r="F7" s="23">
        <v>0.02395833333333333</v>
      </c>
      <c r="G7" s="13" t="str">
        <f t="shared" si="0"/>
        <v>3.43/km</v>
      </c>
      <c r="H7" s="14">
        <f t="shared" si="1"/>
        <v>0.0020486111111111087</v>
      </c>
      <c r="I7" s="14">
        <f>F7-INDEX($F$5:$F$85,MATCH(D7,$D$5:$D$85,0))</f>
        <v>0.0020486111111111087</v>
      </c>
    </row>
    <row r="8" spans="1:9" s="12" customFormat="1" ht="15" customHeight="1">
      <c r="A8" s="13">
        <v>4</v>
      </c>
      <c r="B8" s="22" t="s">
        <v>55</v>
      </c>
      <c r="C8" s="22" t="s">
        <v>56</v>
      </c>
      <c r="D8" s="13" t="s">
        <v>181</v>
      </c>
      <c r="E8" s="22" t="s">
        <v>49</v>
      </c>
      <c r="F8" s="23">
        <v>0.024016203703703706</v>
      </c>
      <c r="G8" s="13" t="str">
        <f t="shared" si="0"/>
        <v>3.43/km</v>
      </c>
      <c r="H8" s="14">
        <f t="shared" si="1"/>
        <v>0.0021064814814814835</v>
      </c>
      <c r="I8" s="14">
        <f>F8-INDEX($F$5:$F$85,MATCH(D8,$D$5:$D$85,0))</f>
        <v>0.0021064814814814835</v>
      </c>
    </row>
    <row r="9" spans="1:9" s="12" customFormat="1" ht="15" customHeight="1">
      <c r="A9" s="13">
        <v>5</v>
      </c>
      <c r="B9" s="22" t="s">
        <v>57</v>
      </c>
      <c r="C9" s="22" t="s">
        <v>58</v>
      </c>
      <c r="D9" s="13" t="s">
        <v>181</v>
      </c>
      <c r="E9" s="22" t="s">
        <v>59</v>
      </c>
      <c r="F9" s="23">
        <v>0.024189814814814817</v>
      </c>
      <c r="G9" s="13" t="str">
        <f t="shared" si="0"/>
        <v>3.45/km</v>
      </c>
      <c r="H9" s="14">
        <f t="shared" si="1"/>
        <v>0.002280092592592594</v>
      </c>
      <c r="I9" s="14">
        <f>F9-INDEX($F$5:$F$85,MATCH(D9,$D$5:$D$85,0))</f>
        <v>0.002280092592592594</v>
      </c>
    </row>
    <row r="10" spans="1:9" s="12" customFormat="1" ht="15" customHeight="1">
      <c r="A10" s="30">
        <v>6</v>
      </c>
      <c r="B10" s="31" t="s">
        <v>46</v>
      </c>
      <c r="C10" s="31" t="s">
        <v>16</v>
      </c>
      <c r="D10" s="30" t="s">
        <v>181</v>
      </c>
      <c r="E10" s="31" t="s">
        <v>185</v>
      </c>
      <c r="F10" s="32">
        <v>0.02431712962962963</v>
      </c>
      <c r="G10" s="30" t="str">
        <f t="shared" si="0"/>
        <v>3.46/km</v>
      </c>
      <c r="H10" s="33">
        <f t="shared" si="1"/>
        <v>0.0024074074074074067</v>
      </c>
      <c r="I10" s="33">
        <f>F10-INDEX($F$5:$F$85,MATCH(D10,$D$5:$D$85,0))</f>
        <v>0.0024074074074074067</v>
      </c>
    </row>
    <row r="11" spans="1:9" s="12" customFormat="1" ht="15" customHeight="1">
      <c r="A11" s="13">
        <v>7</v>
      </c>
      <c r="B11" s="22" t="s">
        <v>60</v>
      </c>
      <c r="C11" s="22" t="s">
        <v>21</v>
      </c>
      <c r="D11" s="13" t="s">
        <v>181</v>
      </c>
      <c r="E11" s="22" t="s">
        <v>49</v>
      </c>
      <c r="F11" s="23">
        <v>0.02442129629629629</v>
      </c>
      <c r="G11" s="13" t="str">
        <f t="shared" si="0"/>
        <v>3.47/km</v>
      </c>
      <c r="H11" s="14">
        <f t="shared" si="1"/>
        <v>0.002511574074074069</v>
      </c>
      <c r="I11" s="14">
        <f>F11-INDEX($F$5:$F$85,MATCH(D11,$D$5:$D$85,0))</f>
        <v>0.002511574074074069</v>
      </c>
    </row>
    <row r="12" spans="1:9" s="12" customFormat="1" ht="15" customHeight="1">
      <c r="A12" s="13">
        <v>8</v>
      </c>
      <c r="B12" s="22" t="s">
        <v>61</v>
      </c>
      <c r="C12" s="22" t="s">
        <v>41</v>
      </c>
      <c r="D12" s="13" t="s">
        <v>181</v>
      </c>
      <c r="E12" s="22" t="s">
        <v>62</v>
      </c>
      <c r="F12" s="23">
        <v>0.024479166666666666</v>
      </c>
      <c r="G12" s="13" t="str">
        <f t="shared" si="0"/>
        <v>3.47/km</v>
      </c>
      <c r="H12" s="14">
        <f t="shared" si="1"/>
        <v>0.0025694444444444436</v>
      </c>
      <c r="I12" s="14">
        <f>F12-INDEX($F$5:$F$85,MATCH(D12,$D$5:$D$85,0))</f>
        <v>0.0025694444444444436</v>
      </c>
    </row>
    <row r="13" spans="1:9" s="12" customFormat="1" ht="15" customHeight="1">
      <c r="A13" s="13">
        <v>9</v>
      </c>
      <c r="B13" s="22" t="s">
        <v>63</v>
      </c>
      <c r="C13" s="22" t="s">
        <v>22</v>
      </c>
      <c r="D13" s="13" t="s">
        <v>181</v>
      </c>
      <c r="E13" s="22" t="s">
        <v>64</v>
      </c>
      <c r="F13" s="23">
        <v>0.024826388888888887</v>
      </c>
      <c r="G13" s="13" t="str">
        <f t="shared" si="0"/>
        <v>3.51/km</v>
      </c>
      <c r="H13" s="14">
        <f t="shared" si="1"/>
        <v>0.0029166666666666646</v>
      </c>
      <c r="I13" s="14">
        <f>F13-INDEX($F$5:$F$85,MATCH(D13,$D$5:$D$85,0))</f>
        <v>0.0029166666666666646</v>
      </c>
    </row>
    <row r="14" spans="1:9" s="12" customFormat="1" ht="15" customHeight="1">
      <c r="A14" s="13">
        <v>10</v>
      </c>
      <c r="B14" s="22" t="s">
        <v>38</v>
      </c>
      <c r="C14" s="22" t="s">
        <v>43</v>
      </c>
      <c r="D14" s="13" t="s">
        <v>181</v>
      </c>
      <c r="E14" s="22" t="s">
        <v>65</v>
      </c>
      <c r="F14" s="23">
        <v>0.02487268518518519</v>
      </c>
      <c r="G14" s="13" t="str">
        <f t="shared" si="0"/>
        <v>3.51/km</v>
      </c>
      <c r="H14" s="14">
        <f t="shared" si="1"/>
        <v>0.002962962962962966</v>
      </c>
      <c r="I14" s="14">
        <f>F14-INDEX($F$5:$F$85,MATCH(D14,$D$5:$D$85,0))</f>
        <v>0.002962962962962966</v>
      </c>
    </row>
    <row r="15" spans="1:9" s="12" customFormat="1" ht="15" customHeight="1">
      <c r="A15" s="13">
        <v>11</v>
      </c>
      <c r="B15" s="22" t="s">
        <v>66</v>
      </c>
      <c r="C15" s="22" t="s">
        <v>67</v>
      </c>
      <c r="D15" s="13" t="s">
        <v>181</v>
      </c>
      <c r="E15" s="22" t="s">
        <v>68</v>
      </c>
      <c r="F15" s="23">
        <v>0.025011574074074075</v>
      </c>
      <c r="G15" s="13" t="str">
        <f t="shared" si="0"/>
        <v>3.52/km</v>
      </c>
      <c r="H15" s="14">
        <f t="shared" si="1"/>
        <v>0.003101851851851852</v>
      </c>
      <c r="I15" s="14">
        <f>F15-INDEX($F$5:$F$85,MATCH(D15,$D$5:$D$85,0))</f>
        <v>0.003101851851851852</v>
      </c>
    </row>
    <row r="16" spans="1:9" s="12" customFormat="1" ht="15" customHeight="1">
      <c r="A16" s="30">
        <v>12</v>
      </c>
      <c r="B16" s="31" t="s">
        <v>69</v>
      </c>
      <c r="C16" s="31" t="s">
        <v>70</v>
      </c>
      <c r="D16" s="30" t="s">
        <v>181</v>
      </c>
      <c r="E16" s="31" t="s">
        <v>185</v>
      </c>
      <c r="F16" s="32">
        <v>0.02517361111111111</v>
      </c>
      <c r="G16" s="30" t="str">
        <f t="shared" si="0"/>
        <v>3.54/km</v>
      </c>
      <c r="H16" s="33">
        <f t="shared" si="1"/>
        <v>0.0032638888888888856</v>
      </c>
      <c r="I16" s="33">
        <f>F16-INDEX($F$5:$F$85,MATCH(D16,$D$5:$D$85,0))</f>
        <v>0.0032638888888888856</v>
      </c>
    </row>
    <row r="17" spans="1:9" s="12" customFormat="1" ht="15" customHeight="1">
      <c r="A17" s="13">
        <v>13</v>
      </c>
      <c r="B17" s="22" t="s">
        <v>71</v>
      </c>
      <c r="C17" s="22" t="s">
        <v>17</v>
      </c>
      <c r="D17" s="13" t="s">
        <v>181</v>
      </c>
      <c r="E17" s="22" t="s">
        <v>72</v>
      </c>
      <c r="F17" s="23">
        <v>0.025810185185185183</v>
      </c>
      <c r="G17" s="13" t="str">
        <f t="shared" si="0"/>
        <v>3.60/km</v>
      </c>
      <c r="H17" s="14">
        <f t="shared" si="1"/>
        <v>0.0039004629629629597</v>
      </c>
      <c r="I17" s="14">
        <f>F17-INDEX($F$5:$F$85,MATCH(D17,$D$5:$D$85,0))</f>
        <v>0.0039004629629629597</v>
      </c>
    </row>
    <row r="18" spans="1:9" s="12" customFormat="1" ht="15" customHeight="1">
      <c r="A18" s="13">
        <v>14</v>
      </c>
      <c r="B18" s="22" t="s">
        <v>73</v>
      </c>
      <c r="C18" s="22" t="s">
        <v>74</v>
      </c>
      <c r="D18" s="13" t="s">
        <v>181</v>
      </c>
      <c r="E18" s="22" t="s">
        <v>52</v>
      </c>
      <c r="F18" s="23">
        <v>0.02584490740740741</v>
      </c>
      <c r="G18" s="13" t="str">
        <f t="shared" si="0"/>
        <v>4.00/km</v>
      </c>
      <c r="H18" s="14">
        <f t="shared" si="1"/>
        <v>0.003935185185185187</v>
      </c>
      <c r="I18" s="14">
        <f>F18-INDEX($F$5:$F$85,MATCH(D18,$D$5:$D$85,0))</f>
        <v>0.003935185185185187</v>
      </c>
    </row>
    <row r="19" spans="1:9" s="12" customFormat="1" ht="15" customHeight="1">
      <c r="A19" s="13">
        <v>15</v>
      </c>
      <c r="B19" s="22" t="s">
        <v>75</v>
      </c>
      <c r="C19" s="22" t="s">
        <v>24</v>
      </c>
      <c r="D19" s="13" t="s">
        <v>181</v>
      </c>
      <c r="E19" s="22" t="s">
        <v>76</v>
      </c>
      <c r="F19" s="23">
        <v>0.026030092592592594</v>
      </c>
      <c r="G19" s="13" t="str">
        <f t="shared" si="0"/>
        <v>4.02/km</v>
      </c>
      <c r="H19" s="14">
        <f t="shared" si="1"/>
        <v>0.0041203703703703715</v>
      </c>
      <c r="I19" s="14">
        <f>F19-INDEX($F$5:$F$85,MATCH(D19,$D$5:$D$85,0))</f>
        <v>0.0041203703703703715</v>
      </c>
    </row>
    <row r="20" spans="1:9" s="12" customFormat="1" ht="15" customHeight="1">
      <c r="A20" s="13">
        <v>16</v>
      </c>
      <c r="B20" s="22" t="s">
        <v>77</v>
      </c>
      <c r="C20" s="22" t="s">
        <v>26</v>
      </c>
      <c r="D20" s="13" t="s">
        <v>181</v>
      </c>
      <c r="E20" s="22" t="s">
        <v>78</v>
      </c>
      <c r="F20" s="23">
        <v>0.026053240740740738</v>
      </c>
      <c r="G20" s="13" t="str">
        <f t="shared" si="0"/>
        <v>4.02/km</v>
      </c>
      <c r="H20" s="14">
        <f t="shared" si="1"/>
        <v>0.004143518518518515</v>
      </c>
      <c r="I20" s="14">
        <f>F20-INDEX($F$5:$F$85,MATCH(D20,$D$5:$D$85,0))</f>
        <v>0.004143518518518515</v>
      </c>
    </row>
    <row r="21" spans="1:9" s="12" customFormat="1" ht="15" customHeight="1">
      <c r="A21" s="13">
        <v>17</v>
      </c>
      <c r="B21" s="22" t="s">
        <v>79</v>
      </c>
      <c r="C21" s="22" t="s">
        <v>30</v>
      </c>
      <c r="D21" s="13" t="s">
        <v>181</v>
      </c>
      <c r="E21" s="22" t="s">
        <v>52</v>
      </c>
      <c r="F21" s="23">
        <v>0.02619212962962963</v>
      </c>
      <c r="G21" s="13" t="str">
        <f t="shared" si="0"/>
        <v>4.03/km</v>
      </c>
      <c r="H21" s="14">
        <f t="shared" si="1"/>
        <v>0.004282407407407408</v>
      </c>
      <c r="I21" s="14">
        <f>F21-INDEX($F$5:$F$85,MATCH(D21,$D$5:$D$85,0))</f>
        <v>0.004282407407407408</v>
      </c>
    </row>
    <row r="22" spans="1:9" s="12" customFormat="1" ht="15" customHeight="1">
      <c r="A22" s="13">
        <v>18</v>
      </c>
      <c r="B22" s="22" t="s">
        <v>1</v>
      </c>
      <c r="C22" s="22" t="s">
        <v>37</v>
      </c>
      <c r="D22" s="13" t="s">
        <v>181</v>
      </c>
      <c r="E22" s="22" t="s">
        <v>52</v>
      </c>
      <c r="F22" s="23">
        <v>0.02667824074074074</v>
      </c>
      <c r="G22" s="13" t="str">
        <f t="shared" si="0"/>
        <v>4.08/km</v>
      </c>
      <c r="H22" s="14">
        <f t="shared" si="1"/>
        <v>0.004768518518518516</v>
      </c>
      <c r="I22" s="14">
        <f>F22-INDEX($F$5:$F$85,MATCH(D22,$D$5:$D$85,0))</f>
        <v>0.004768518518518516</v>
      </c>
    </row>
    <row r="23" spans="1:9" s="12" customFormat="1" ht="15" customHeight="1">
      <c r="A23" s="13">
        <v>19</v>
      </c>
      <c r="B23" s="22" t="s">
        <v>80</v>
      </c>
      <c r="C23" s="22" t="s">
        <v>39</v>
      </c>
      <c r="D23" s="13" t="s">
        <v>181</v>
      </c>
      <c r="E23" s="22" t="s">
        <v>81</v>
      </c>
      <c r="F23" s="23">
        <v>0.02677083333333333</v>
      </c>
      <c r="G23" s="13" t="str">
        <f t="shared" si="0"/>
        <v>4.09/km</v>
      </c>
      <c r="H23" s="14">
        <f t="shared" si="1"/>
        <v>0.004861111111111108</v>
      </c>
      <c r="I23" s="14">
        <f>F23-INDEX($F$5:$F$85,MATCH(D23,$D$5:$D$85,0))</f>
        <v>0.004861111111111108</v>
      </c>
    </row>
    <row r="24" spans="1:9" s="12" customFormat="1" ht="15" customHeight="1">
      <c r="A24" s="13">
        <v>20</v>
      </c>
      <c r="B24" s="22" t="s">
        <v>82</v>
      </c>
      <c r="C24" s="22" t="s">
        <v>29</v>
      </c>
      <c r="D24" s="13" t="s">
        <v>181</v>
      </c>
      <c r="E24" s="22" t="s">
        <v>83</v>
      </c>
      <c r="F24" s="23">
        <v>0.026805555555555555</v>
      </c>
      <c r="G24" s="13" t="str">
        <f t="shared" si="0"/>
        <v>4.09/km</v>
      </c>
      <c r="H24" s="14">
        <f t="shared" si="1"/>
        <v>0.004895833333333332</v>
      </c>
      <c r="I24" s="14">
        <f>F24-INDEX($F$5:$F$85,MATCH(D24,$D$5:$D$85,0))</f>
        <v>0.004895833333333332</v>
      </c>
    </row>
    <row r="25" spans="1:9" s="12" customFormat="1" ht="15" customHeight="1">
      <c r="A25" s="13">
        <v>21</v>
      </c>
      <c r="B25" s="22" t="s">
        <v>84</v>
      </c>
      <c r="C25" s="22" t="s">
        <v>19</v>
      </c>
      <c r="D25" s="13" t="s">
        <v>181</v>
      </c>
      <c r="E25" s="22" t="s">
        <v>85</v>
      </c>
      <c r="F25" s="23">
        <v>0.027071759259259257</v>
      </c>
      <c r="G25" s="13" t="str">
        <f t="shared" si="0"/>
        <v>4.12/km</v>
      </c>
      <c r="H25" s="14">
        <f t="shared" si="1"/>
        <v>0.005162037037037034</v>
      </c>
      <c r="I25" s="14">
        <f>F25-INDEX($F$5:$F$85,MATCH(D25,$D$5:$D$85,0))</f>
        <v>0.005162037037037034</v>
      </c>
    </row>
    <row r="26" spans="1:9" s="12" customFormat="1" ht="15" customHeight="1">
      <c r="A26" s="13">
        <v>22</v>
      </c>
      <c r="B26" s="22" t="s">
        <v>86</v>
      </c>
      <c r="C26" s="22" t="s">
        <v>87</v>
      </c>
      <c r="D26" s="13" t="s">
        <v>181</v>
      </c>
      <c r="E26" s="22" t="s">
        <v>88</v>
      </c>
      <c r="F26" s="23">
        <v>0.027222222222222228</v>
      </c>
      <c r="G26" s="13" t="str">
        <f t="shared" si="0"/>
        <v>4.13/km</v>
      </c>
      <c r="H26" s="14">
        <f t="shared" si="1"/>
        <v>0.005312500000000005</v>
      </c>
      <c r="I26" s="14">
        <f>F26-INDEX($F$5:$F$85,MATCH(D26,$D$5:$D$85,0))</f>
        <v>0.005312500000000005</v>
      </c>
    </row>
    <row r="27" spans="1:9" s="12" customFormat="1" ht="15" customHeight="1">
      <c r="A27" s="13">
        <v>23</v>
      </c>
      <c r="B27" s="22" t="s">
        <v>89</v>
      </c>
      <c r="C27" s="22" t="s">
        <v>90</v>
      </c>
      <c r="D27" s="13" t="s">
        <v>181</v>
      </c>
      <c r="E27" s="22" t="s">
        <v>91</v>
      </c>
      <c r="F27" s="23">
        <v>0.027256944444444445</v>
      </c>
      <c r="G27" s="13" t="str">
        <f t="shared" si="0"/>
        <v>4.13/km</v>
      </c>
      <c r="H27" s="14">
        <f t="shared" si="1"/>
        <v>0.005347222222222222</v>
      </c>
      <c r="I27" s="14">
        <f>F27-INDEX($F$5:$F$85,MATCH(D27,$D$5:$D$85,0))</f>
        <v>0.005347222222222222</v>
      </c>
    </row>
    <row r="28" spans="1:9" s="15" customFormat="1" ht="15" customHeight="1">
      <c r="A28" s="13">
        <v>24</v>
      </c>
      <c r="B28" s="22" t="s">
        <v>92</v>
      </c>
      <c r="C28" s="22" t="s">
        <v>93</v>
      </c>
      <c r="D28" s="13" t="s">
        <v>181</v>
      </c>
      <c r="E28" s="22" t="s">
        <v>91</v>
      </c>
      <c r="F28" s="23">
        <v>0.027291666666666662</v>
      </c>
      <c r="G28" s="13" t="str">
        <f t="shared" si="0"/>
        <v>4.14/km</v>
      </c>
      <c r="H28" s="14">
        <f t="shared" si="1"/>
        <v>0.005381944444444439</v>
      </c>
      <c r="I28" s="14">
        <f>F28-INDEX($F$5:$F$85,MATCH(D28,$D$5:$D$85,0))</f>
        <v>0.005381944444444439</v>
      </c>
    </row>
    <row r="29" spans="1:9" ht="15" customHeight="1">
      <c r="A29" s="13">
        <v>25</v>
      </c>
      <c r="B29" s="22" t="s">
        <v>94</v>
      </c>
      <c r="C29" s="22" t="s">
        <v>17</v>
      </c>
      <c r="D29" s="13" t="s">
        <v>181</v>
      </c>
      <c r="E29" s="22" t="s">
        <v>95</v>
      </c>
      <c r="F29" s="23">
        <v>0.027314814814814816</v>
      </c>
      <c r="G29" s="13" t="str">
        <f t="shared" si="0"/>
        <v>4.14/km</v>
      </c>
      <c r="H29" s="14">
        <f t="shared" si="1"/>
        <v>0.005405092592592593</v>
      </c>
      <c r="I29" s="14">
        <f>F29-INDEX($F$5:$F$85,MATCH(D29,$D$5:$D$85,0))</f>
        <v>0.005405092592592593</v>
      </c>
    </row>
    <row r="30" spans="1:9" ht="15" customHeight="1">
      <c r="A30" s="13">
        <v>26</v>
      </c>
      <c r="B30" s="22" t="s">
        <v>96</v>
      </c>
      <c r="C30" s="22" t="s">
        <v>24</v>
      </c>
      <c r="D30" s="13" t="s">
        <v>181</v>
      </c>
      <c r="E30" s="22" t="s">
        <v>97</v>
      </c>
      <c r="F30" s="23">
        <v>0.027372685185185184</v>
      </c>
      <c r="G30" s="13" t="str">
        <f t="shared" si="0"/>
        <v>4.14/km</v>
      </c>
      <c r="H30" s="14">
        <f t="shared" si="1"/>
        <v>0.005462962962962961</v>
      </c>
      <c r="I30" s="14">
        <f>F30-INDEX($F$5:$F$85,MATCH(D30,$D$5:$D$85,0))</f>
        <v>0.005462962962962961</v>
      </c>
    </row>
    <row r="31" spans="1:9" ht="15" customHeight="1">
      <c r="A31" s="13">
        <v>27</v>
      </c>
      <c r="B31" s="22" t="s">
        <v>98</v>
      </c>
      <c r="C31" s="22" t="s">
        <v>99</v>
      </c>
      <c r="D31" s="13" t="s">
        <v>181</v>
      </c>
      <c r="E31" s="22" t="s">
        <v>100</v>
      </c>
      <c r="F31" s="23">
        <v>0.027395833333333338</v>
      </c>
      <c r="G31" s="13" t="str">
        <f t="shared" si="0"/>
        <v>4.15/km</v>
      </c>
      <c r="H31" s="14">
        <f t="shared" si="1"/>
        <v>0.005486111111111115</v>
      </c>
      <c r="I31" s="14">
        <f>F31-INDEX($F$5:$F$85,MATCH(D31,$D$5:$D$85,0))</f>
        <v>0.005486111111111115</v>
      </c>
    </row>
    <row r="32" spans="1:9" ht="15" customHeight="1">
      <c r="A32" s="13">
        <v>28</v>
      </c>
      <c r="B32" s="22" t="s">
        <v>101</v>
      </c>
      <c r="C32" s="22" t="s">
        <v>31</v>
      </c>
      <c r="D32" s="13" t="s">
        <v>181</v>
      </c>
      <c r="E32" s="22" t="s">
        <v>102</v>
      </c>
      <c r="F32" s="23">
        <v>0.027465277777777772</v>
      </c>
      <c r="G32" s="13" t="str">
        <f t="shared" si="0"/>
        <v>4.15/km</v>
      </c>
      <c r="H32" s="14">
        <f t="shared" si="1"/>
        <v>0.00555555555555555</v>
      </c>
      <c r="I32" s="14">
        <f>F32-INDEX($F$5:$F$85,MATCH(D32,$D$5:$D$85,0))</f>
        <v>0.00555555555555555</v>
      </c>
    </row>
    <row r="33" spans="1:9" ht="15" customHeight="1">
      <c r="A33" s="13">
        <v>29</v>
      </c>
      <c r="B33" s="22" t="s">
        <v>103</v>
      </c>
      <c r="C33" s="22" t="s">
        <v>14</v>
      </c>
      <c r="D33" s="13" t="s">
        <v>181</v>
      </c>
      <c r="E33" s="22" t="s">
        <v>104</v>
      </c>
      <c r="F33" s="23">
        <v>0.028506944444444442</v>
      </c>
      <c r="G33" s="13" t="str">
        <f t="shared" si="0"/>
        <v>4.25/km</v>
      </c>
      <c r="H33" s="14">
        <f t="shared" si="1"/>
        <v>0.00659722222222222</v>
      </c>
      <c r="I33" s="14">
        <f>F33-INDEX($F$5:$F$85,MATCH(D33,$D$5:$D$85,0))</f>
        <v>0.00659722222222222</v>
      </c>
    </row>
    <row r="34" spans="1:9" ht="15" customHeight="1">
      <c r="A34" s="13">
        <v>30</v>
      </c>
      <c r="B34" s="22" t="s">
        <v>105</v>
      </c>
      <c r="C34" s="22" t="s">
        <v>31</v>
      </c>
      <c r="D34" s="13" t="s">
        <v>181</v>
      </c>
      <c r="E34" s="22" t="s">
        <v>106</v>
      </c>
      <c r="F34" s="23">
        <v>0.02875</v>
      </c>
      <c r="G34" s="13" t="str">
        <f t="shared" si="0"/>
        <v>4.27/km</v>
      </c>
      <c r="H34" s="14">
        <f t="shared" si="1"/>
        <v>0.0068402777777777785</v>
      </c>
      <c r="I34" s="14">
        <f>F34-INDEX($F$5:$F$85,MATCH(D34,$D$5:$D$85,0))</f>
        <v>0.0068402777777777785</v>
      </c>
    </row>
    <row r="35" spans="1:9" ht="15" customHeight="1">
      <c r="A35" s="30">
        <v>31</v>
      </c>
      <c r="B35" s="31" t="s">
        <v>107</v>
      </c>
      <c r="C35" s="31" t="s">
        <v>35</v>
      </c>
      <c r="D35" s="30" t="s">
        <v>181</v>
      </c>
      <c r="E35" s="31" t="s">
        <v>185</v>
      </c>
      <c r="F35" s="32">
        <v>0.028807870370370373</v>
      </c>
      <c r="G35" s="30" t="str">
        <f t="shared" si="0"/>
        <v>4.28/km</v>
      </c>
      <c r="H35" s="33">
        <f t="shared" si="1"/>
        <v>0.00689814814814815</v>
      </c>
      <c r="I35" s="33">
        <f>F35-INDEX($F$5:$F$85,MATCH(D35,$D$5:$D$85,0))</f>
        <v>0.00689814814814815</v>
      </c>
    </row>
    <row r="36" spans="1:9" ht="15" customHeight="1">
      <c r="A36" s="30">
        <v>32</v>
      </c>
      <c r="B36" s="31" t="s">
        <v>108</v>
      </c>
      <c r="C36" s="31" t="s">
        <v>109</v>
      </c>
      <c r="D36" s="30" t="s">
        <v>181</v>
      </c>
      <c r="E36" s="31" t="s">
        <v>185</v>
      </c>
      <c r="F36" s="32">
        <v>0.02884259259259259</v>
      </c>
      <c r="G36" s="30" t="str">
        <f t="shared" si="0"/>
        <v>4.28/km</v>
      </c>
      <c r="H36" s="33">
        <f t="shared" si="1"/>
        <v>0.006932870370370367</v>
      </c>
      <c r="I36" s="33">
        <f>F36-INDEX($F$5:$F$85,MATCH(D36,$D$5:$D$85,0))</f>
        <v>0.006932870370370367</v>
      </c>
    </row>
    <row r="37" spans="1:9" ht="15" customHeight="1">
      <c r="A37" s="30">
        <v>33</v>
      </c>
      <c r="B37" s="31" t="s">
        <v>110</v>
      </c>
      <c r="C37" s="31" t="s">
        <v>39</v>
      </c>
      <c r="D37" s="30" t="s">
        <v>181</v>
      </c>
      <c r="E37" s="31" t="s">
        <v>185</v>
      </c>
      <c r="F37" s="32">
        <v>0.028877314814814817</v>
      </c>
      <c r="G37" s="30" t="str">
        <f t="shared" si="0"/>
        <v>4.28/km</v>
      </c>
      <c r="H37" s="33">
        <f t="shared" si="1"/>
        <v>0.006967592592592595</v>
      </c>
      <c r="I37" s="33">
        <f>F37-INDEX($F$5:$F$85,MATCH(D37,$D$5:$D$85,0))</f>
        <v>0.006967592592592595</v>
      </c>
    </row>
    <row r="38" spans="1:9" ht="15" customHeight="1">
      <c r="A38" s="13">
        <v>34</v>
      </c>
      <c r="B38" s="22" t="s">
        <v>111</v>
      </c>
      <c r="C38" s="22" t="s">
        <v>21</v>
      </c>
      <c r="D38" s="13" t="s">
        <v>181</v>
      </c>
      <c r="E38" s="22" t="s">
        <v>112</v>
      </c>
      <c r="F38" s="23">
        <v>0.0290162037037037</v>
      </c>
      <c r="G38" s="13" t="str">
        <f t="shared" si="0"/>
        <v>4.30/km</v>
      </c>
      <c r="H38" s="14">
        <f t="shared" si="1"/>
        <v>0.0071064814814814775</v>
      </c>
      <c r="I38" s="14">
        <f>F38-INDEX($F$5:$F$85,MATCH(D38,$D$5:$D$85,0))</f>
        <v>0.0071064814814814775</v>
      </c>
    </row>
    <row r="39" spans="1:9" ht="15" customHeight="1">
      <c r="A39" s="13">
        <v>35</v>
      </c>
      <c r="B39" s="22" t="s">
        <v>113</v>
      </c>
      <c r="C39" s="22" t="s">
        <v>114</v>
      </c>
      <c r="D39" s="13" t="s">
        <v>181</v>
      </c>
      <c r="E39" s="22" t="s">
        <v>115</v>
      </c>
      <c r="F39" s="23">
        <v>0.0290625</v>
      </c>
      <c r="G39" s="13" t="str">
        <f t="shared" si="0"/>
        <v>4.30/km</v>
      </c>
      <c r="H39" s="14">
        <f t="shared" si="1"/>
        <v>0.007152777777777779</v>
      </c>
      <c r="I39" s="14">
        <f>F39-INDEX($F$5:$F$85,MATCH(D39,$D$5:$D$85,0))</f>
        <v>0.007152777777777779</v>
      </c>
    </row>
    <row r="40" spans="1:9" ht="15" customHeight="1">
      <c r="A40" s="13">
        <v>36</v>
      </c>
      <c r="B40" s="22" t="s">
        <v>116</v>
      </c>
      <c r="C40" s="22" t="s">
        <v>18</v>
      </c>
      <c r="D40" s="13" t="s">
        <v>181</v>
      </c>
      <c r="E40" s="22" t="s">
        <v>117</v>
      </c>
      <c r="F40" s="23">
        <v>0.029108796296296296</v>
      </c>
      <c r="G40" s="13" t="str">
        <f t="shared" si="0"/>
        <v>4.30/km</v>
      </c>
      <c r="H40" s="14">
        <f t="shared" si="1"/>
        <v>0.007199074074074073</v>
      </c>
      <c r="I40" s="14">
        <f>F40-INDEX($F$5:$F$85,MATCH(D40,$D$5:$D$85,0))</f>
        <v>0.007199074074074073</v>
      </c>
    </row>
    <row r="41" spans="1:9" ht="15" customHeight="1">
      <c r="A41" s="13">
        <v>37</v>
      </c>
      <c r="B41" s="22" t="s">
        <v>118</v>
      </c>
      <c r="C41" s="22" t="s">
        <v>36</v>
      </c>
      <c r="D41" s="13" t="s">
        <v>181</v>
      </c>
      <c r="E41" s="22" t="s">
        <v>119</v>
      </c>
      <c r="F41" s="23">
        <v>0.02917824074074074</v>
      </c>
      <c r="G41" s="13" t="str">
        <f t="shared" si="0"/>
        <v>4.31/km</v>
      </c>
      <c r="H41" s="14">
        <f t="shared" si="1"/>
        <v>0.007268518518518518</v>
      </c>
      <c r="I41" s="14">
        <f>F41-INDEX($F$5:$F$85,MATCH(D41,$D$5:$D$85,0))</f>
        <v>0.007268518518518518</v>
      </c>
    </row>
    <row r="42" spans="1:9" ht="15" customHeight="1">
      <c r="A42" s="13">
        <v>38</v>
      </c>
      <c r="B42" s="22" t="s">
        <v>120</v>
      </c>
      <c r="C42" s="22" t="s">
        <v>45</v>
      </c>
      <c r="D42" s="13" t="s">
        <v>181</v>
      </c>
      <c r="E42" s="22" t="s">
        <v>121</v>
      </c>
      <c r="F42" s="23">
        <v>0.029282407407407406</v>
      </c>
      <c r="G42" s="13" t="str">
        <f t="shared" si="0"/>
        <v>4.32/km</v>
      </c>
      <c r="H42" s="14">
        <f t="shared" si="1"/>
        <v>0.0073726851851851835</v>
      </c>
      <c r="I42" s="14">
        <f>F42-INDEX($F$5:$F$85,MATCH(D42,$D$5:$D$85,0))</f>
        <v>0.0073726851851851835</v>
      </c>
    </row>
    <row r="43" spans="1:9" ht="15" customHeight="1">
      <c r="A43" s="13">
        <v>39</v>
      </c>
      <c r="B43" s="22" t="s">
        <v>122</v>
      </c>
      <c r="C43" s="22" t="s">
        <v>123</v>
      </c>
      <c r="D43" s="13" t="s">
        <v>181</v>
      </c>
      <c r="E43" s="22" t="s">
        <v>104</v>
      </c>
      <c r="F43" s="23">
        <v>0.02957175925925926</v>
      </c>
      <c r="G43" s="13" t="str">
        <f t="shared" si="0"/>
        <v>4.35/km</v>
      </c>
      <c r="H43" s="14">
        <f t="shared" si="1"/>
        <v>0.007662037037037037</v>
      </c>
      <c r="I43" s="14">
        <f>F43-INDEX($F$5:$F$85,MATCH(D43,$D$5:$D$85,0))</f>
        <v>0.007662037037037037</v>
      </c>
    </row>
    <row r="44" spans="1:9" ht="15" customHeight="1">
      <c r="A44" s="13">
        <v>40</v>
      </c>
      <c r="B44" s="22" t="s">
        <v>124</v>
      </c>
      <c r="C44" s="22" t="s">
        <v>23</v>
      </c>
      <c r="D44" s="13" t="s">
        <v>181</v>
      </c>
      <c r="E44" s="22" t="s">
        <v>125</v>
      </c>
      <c r="F44" s="23">
        <v>0.029756944444444447</v>
      </c>
      <c r="G44" s="13" t="str">
        <f t="shared" si="0"/>
        <v>4.36/km</v>
      </c>
      <c r="H44" s="14">
        <f t="shared" si="1"/>
        <v>0.007847222222222224</v>
      </c>
      <c r="I44" s="14">
        <f>F44-INDEX($F$5:$F$85,MATCH(D44,$D$5:$D$85,0))</f>
        <v>0.007847222222222224</v>
      </c>
    </row>
    <row r="45" spans="1:9" ht="15" customHeight="1">
      <c r="A45" s="13">
        <v>41</v>
      </c>
      <c r="B45" s="22" t="s">
        <v>126</v>
      </c>
      <c r="C45" s="22" t="s">
        <v>127</v>
      </c>
      <c r="D45" s="13" t="s">
        <v>181</v>
      </c>
      <c r="E45" s="22" t="s">
        <v>100</v>
      </c>
      <c r="F45" s="23">
        <v>0.029942129629629628</v>
      </c>
      <c r="G45" s="13" t="str">
        <f t="shared" si="0"/>
        <v>4.38/km</v>
      </c>
      <c r="H45" s="14">
        <f t="shared" si="1"/>
        <v>0.008032407407407405</v>
      </c>
      <c r="I45" s="14">
        <f>F45-INDEX($F$5:$F$85,MATCH(D45,$D$5:$D$85,0))</f>
        <v>0.008032407407407405</v>
      </c>
    </row>
    <row r="46" spans="1:9" ht="15" customHeight="1">
      <c r="A46" s="13">
        <v>42</v>
      </c>
      <c r="B46" s="22" t="s">
        <v>128</v>
      </c>
      <c r="C46" s="22" t="s">
        <v>129</v>
      </c>
      <c r="D46" s="13" t="s">
        <v>181</v>
      </c>
      <c r="E46" s="22" t="s">
        <v>100</v>
      </c>
      <c r="F46" s="23">
        <v>0.03009259259259259</v>
      </c>
      <c r="G46" s="13" t="str">
        <f t="shared" si="0"/>
        <v>4.40/km</v>
      </c>
      <c r="H46" s="14">
        <f t="shared" si="1"/>
        <v>0.008182870370370368</v>
      </c>
      <c r="I46" s="14">
        <f>F46-INDEX($F$5:$F$85,MATCH(D46,$D$5:$D$85,0))</f>
        <v>0.008182870370370368</v>
      </c>
    </row>
    <row r="47" spans="1:9" ht="15" customHeight="1">
      <c r="A47" s="13">
        <v>43</v>
      </c>
      <c r="B47" s="22" t="s">
        <v>130</v>
      </c>
      <c r="C47" s="22" t="s">
        <v>131</v>
      </c>
      <c r="D47" s="13" t="s">
        <v>181</v>
      </c>
      <c r="E47" s="22" t="s">
        <v>104</v>
      </c>
      <c r="F47" s="23">
        <v>0.030162037037037032</v>
      </c>
      <c r="G47" s="13" t="str">
        <f t="shared" si="0"/>
        <v>4.40/km</v>
      </c>
      <c r="H47" s="14">
        <f t="shared" si="1"/>
        <v>0.00825231481481481</v>
      </c>
      <c r="I47" s="14">
        <f>F47-INDEX($F$5:$F$85,MATCH(D47,$D$5:$D$85,0))</f>
        <v>0.00825231481481481</v>
      </c>
    </row>
    <row r="48" spans="1:9" ht="15" customHeight="1">
      <c r="A48" s="13">
        <v>44</v>
      </c>
      <c r="B48" s="22" t="s">
        <v>132</v>
      </c>
      <c r="C48" s="22" t="s">
        <v>33</v>
      </c>
      <c r="D48" s="13" t="s">
        <v>181</v>
      </c>
      <c r="E48" s="22" t="s">
        <v>52</v>
      </c>
      <c r="F48" s="23">
        <v>0.030208333333333334</v>
      </c>
      <c r="G48" s="13" t="str">
        <f t="shared" si="0"/>
        <v>4.41/km</v>
      </c>
      <c r="H48" s="14">
        <f t="shared" si="1"/>
        <v>0.00829861111111111</v>
      </c>
      <c r="I48" s="14">
        <f>F48-INDEX($F$5:$F$85,MATCH(D48,$D$5:$D$85,0))</f>
        <v>0.00829861111111111</v>
      </c>
    </row>
    <row r="49" spans="1:9" ht="15" customHeight="1">
      <c r="A49" s="13">
        <v>45</v>
      </c>
      <c r="B49" s="22" t="s">
        <v>133</v>
      </c>
      <c r="C49" s="22" t="s">
        <v>44</v>
      </c>
      <c r="D49" s="13" t="s">
        <v>181</v>
      </c>
      <c r="E49" s="22" t="s">
        <v>52</v>
      </c>
      <c r="F49" s="23">
        <v>0.030324074074074073</v>
      </c>
      <c r="G49" s="13" t="str">
        <f t="shared" si="0"/>
        <v>4.42/km</v>
      </c>
      <c r="H49" s="14">
        <f t="shared" si="1"/>
        <v>0.00841435185185185</v>
      </c>
      <c r="I49" s="14">
        <f>F49-INDEX($F$5:$F$85,MATCH(D49,$D$5:$D$85,0))</f>
        <v>0.00841435185185185</v>
      </c>
    </row>
    <row r="50" spans="1:9" ht="15" customHeight="1">
      <c r="A50" s="13">
        <v>46</v>
      </c>
      <c r="B50" s="22" t="s">
        <v>134</v>
      </c>
      <c r="C50" s="22" t="s">
        <v>70</v>
      </c>
      <c r="D50" s="13" t="s">
        <v>181</v>
      </c>
      <c r="E50" s="22" t="s">
        <v>49</v>
      </c>
      <c r="F50" s="23">
        <v>0.030381944444444444</v>
      </c>
      <c r="G50" s="13" t="str">
        <f t="shared" si="0"/>
        <v>4.42/km</v>
      </c>
      <c r="H50" s="14">
        <f t="shared" si="1"/>
        <v>0.008472222222222221</v>
      </c>
      <c r="I50" s="14">
        <f>F50-INDEX($F$5:$F$85,MATCH(D50,$D$5:$D$85,0))</f>
        <v>0.008472222222222221</v>
      </c>
    </row>
    <row r="51" spans="1:9" ht="15" customHeight="1">
      <c r="A51" s="13">
        <v>47</v>
      </c>
      <c r="B51" s="22" t="s">
        <v>135</v>
      </c>
      <c r="C51" s="22" t="s">
        <v>31</v>
      </c>
      <c r="D51" s="13" t="s">
        <v>181</v>
      </c>
      <c r="E51" s="22" t="s">
        <v>52</v>
      </c>
      <c r="F51" s="23">
        <v>0.03053240740740741</v>
      </c>
      <c r="G51" s="13" t="str">
        <f t="shared" si="0"/>
        <v>4.44/km</v>
      </c>
      <c r="H51" s="14">
        <f t="shared" si="1"/>
        <v>0.008622685185185188</v>
      </c>
      <c r="I51" s="14">
        <f>F51-INDEX($F$5:$F$85,MATCH(D51,$D$5:$D$85,0))</f>
        <v>0.008622685185185188</v>
      </c>
    </row>
    <row r="52" spans="1:9" ht="15" customHeight="1">
      <c r="A52" s="13">
        <v>48</v>
      </c>
      <c r="B52" s="22" t="s">
        <v>136</v>
      </c>
      <c r="C52" s="22" t="s">
        <v>33</v>
      </c>
      <c r="D52" s="13" t="s">
        <v>181</v>
      </c>
      <c r="E52" s="22" t="s">
        <v>52</v>
      </c>
      <c r="F52" s="23">
        <v>0.030648148148148147</v>
      </c>
      <c r="G52" s="13" t="str">
        <f t="shared" si="0"/>
        <v>4.45/km</v>
      </c>
      <c r="H52" s="14">
        <f t="shared" si="1"/>
        <v>0.008738425925925924</v>
      </c>
      <c r="I52" s="14">
        <f>F52-INDEX($F$5:$F$85,MATCH(D52,$D$5:$D$85,0))</f>
        <v>0.008738425925925924</v>
      </c>
    </row>
    <row r="53" spans="1:9" ht="15" customHeight="1">
      <c r="A53" s="13">
        <v>49</v>
      </c>
      <c r="B53" s="22" t="s">
        <v>137</v>
      </c>
      <c r="C53" s="22" t="s">
        <v>20</v>
      </c>
      <c r="D53" s="13" t="s">
        <v>181</v>
      </c>
      <c r="E53" s="22" t="s">
        <v>138</v>
      </c>
      <c r="F53" s="23">
        <v>0.031111111111111107</v>
      </c>
      <c r="G53" s="13" t="str">
        <f t="shared" si="0"/>
        <v>4.49/km</v>
      </c>
      <c r="H53" s="14">
        <f t="shared" si="1"/>
        <v>0.009201388888888884</v>
      </c>
      <c r="I53" s="14">
        <f>F53-INDEX($F$5:$F$85,MATCH(D53,$D$5:$D$85,0))</f>
        <v>0.009201388888888884</v>
      </c>
    </row>
    <row r="54" spans="1:9" ht="15" customHeight="1">
      <c r="A54" s="13">
        <v>50</v>
      </c>
      <c r="B54" s="22" t="s">
        <v>139</v>
      </c>
      <c r="C54" s="22" t="s">
        <v>129</v>
      </c>
      <c r="D54" s="13" t="s">
        <v>181</v>
      </c>
      <c r="E54" s="22" t="s">
        <v>72</v>
      </c>
      <c r="F54" s="23">
        <v>0.031342592592592596</v>
      </c>
      <c r="G54" s="13" t="str">
        <f t="shared" si="0"/>
        <v>4.51/km</v>
      </c>
      <c r="H54" s="14">
        <f t="shared" si="1"/>
        <v>0.009432870370370373</v>
      </c>
      <c r="I54" s="14">
        <f>F54-INDEX($F$5:$F$85,MATCH(D54,$D$5:$D$85,0))</f>
        <v>0.009432870370370373</v>
      </c>
    </row>
    <row r="55" spans="1:9" ht="15" customHeight="1">
      <c r="A55" s="13">
        <v>51</v>
      </c>
      <c r="B55" s="22" t="s">
        <v>140</v>
      </c>
      <c r="C55" s="22" t="s">
        <v>141</v>
      </c>
      <c r="D55" s="13" t="s">
        <v>181</v>
      </c>
      <c r="E55" s="22" t="s">
        <v>104</v>
      </c>
      <c r="F55" s="23">
        <v>0.03152777777777777</v>
      </c>
      <c r="G55" s="13" t="str">
        <f t="shared" si="0"/>
        <v>4.53/km</v>
      </c>
      <c r="H55" s="14">
        <f t="shared" si="1"/>
        <v>0.00961805555555555</v>
      </c>
      <c r="I55" s="14">
        <f>F55-INDEX($F$5:$F$85,MATCH(D55,$D$5:$D$85,0))</f>
        <v>0.00961805555555555</v>
      </c>
    </row>
    <row r="56" spans="1:9" ht="15" customHeight="1">
      <c r="A56" s="13">
        <v>52</v>
      </c>
      <c r="B56" s="22" t="s">
        <v>142</v>
      </c>
      <c r="C56" s="22" t="s">
        <v>32</v>
      </c>
      <c r="D56" s="13" t="s">
        <v>181</v>
      </c>
      <c r="E56" s="22" t="s">
        <v>52</v>
      </c>
      <c r="F56" s="23">
        <v>0.03175925925925926</v>
      </c>
      <c r="G56" s="13" t="str">
        <f t="shared" si="0"/>
        <v>4.55/km</v>
      </c>
      <c r="H56" s="14">
        <f t="shared" si="1"/>
        <v>0.009849537037037035</v>
      </c>
      <c r="I56" s="14">
        <f>F56-INDEX($F$5:$F$85,MATCH(D56,$D$5:$D$85,0))</f>
        <v>0.009849537037037035</v>
      </c>
    </row>
    <row r="57" spans="1:9" ht="15" customHeight="1">
      <c r="A57" s="13">
        <v>53</v>
      </c>
      <c r="B57" s="22" t="s">
        <v>55</v>
      </c>
      <c r="C57" s="22" t="s">
        <v>0</v>
      </c>
      <c r="D57" s="13" t="s">
        <v>181</v>
      </c>
      <c r="E57" s="22" t="s">
        <v>49</v>
      </c>
      <c r="F57" s="23">
        <v>0.031886574074074074</v>
      </c>
      <c r="G57" s="13" t="str">
        <f t="shared" si="0"/>
        <v>4.56/km</v>
      </c>
      <c r="H57" s="14">
        <f t="shared" si="1"/>
        <v>0.009976851851851851</v>
      </c>
      <c r="I57" s="14">
        <f>F57-INDEX($F$5:$F$85,MATCH(D57,$D$5:$D$85,0))</f>
        <v>0.009976851851851851</v>
      </c>
    </row>
    <row r="58" spans="1:9" ht="15" customHeight="1">
      <c r="A58" s="30">
        <v>54</v>
      </c>
      <c r="B58" s="31" t="s">
        <v>143</v>
      </c>
      <c r="C58" s="31" t="s">
        <v>28</v>
      </c>
      <c r="D58" s="30" t="s">
        <v>181</v>
      </c>
      <c r="E58" s="31" t="s">
        <v>185</v>
      </c>
      <c r="F58" s="32">
        <v>0.031956018518518516</v>
      </c>
      <c r="G58" s="30" t="str">
        <f t="shared" si="0"/>
        <v>4.57/km</v>
      </c>
      <c r="H58" s="33">
        <f t="shared" si="1"/>
        <v>0.010046296296296293</v>
      </c>
      <c r="I58" s="33">
        <f>F58-INDEX($F$5:$F$85,MATCH(D58,$D$5:$D$85,0))</f>
        <v>0.010046296296296293</v>
      </c>
    </row>
    <row r="59" spans="1:9" ht="15" customHeight="1">
      <c r="A59" s="13">
        <v>55</v>
      </c>
      <c r="B59" s="22" t="s">
        <v>144</v>
      </c>
      <c r="C59" s="22" t="s">
        <v>22</v>
      </c>
      <c r="D59" s="13" t="s">
        <v>181</v>
      </c>
      <c r="E59" s="22" t="s">
        <v>72</v>
      </c>
      <c r="F59" s="23">
        <v>0.03210648148148148</v>
      </c>
      <c r="G59" s="13" t="str">
        <f t="shared" si="0"/>
        <v>4.58/km</v>
      </c>
      <c r="H59" s="14">
        <f t="shared" si="1"/>
        <v>0.010196759259259256</v>
      </c>
      <c r="I59" s="14">
        <f>F59-INDEX($F$5:$F$85,MATCH(D59,$D$5:$D$85,0))</f>
        <v>0.010196759259259256</v>
      </c>
    </row>
    <row r="60" spans="1:9" ht="15" customHeight="1">
      <c r="A60" s="13">
        <v>56</v>
      </c>
      <c r="B60" s="22" t="s">
        <v>145</v>
      </c>
      <c r="C60" s="22" t="s">
        <v>20</v>
      </c>
      <c r="D60" s="13" t="s">
        <v>181</v>
      </c>
      <c r="E60" s="22" t="s">
        <v>72</v>
      </c>
      <c r="F60" s="23">
        <v>0.032129629629629626</v>
      </c>
      <c r="G60" s="13" t="str">
        <f t="shared" si="0"/>
        <v>4.58/km</v>
      </c>
      <c r="H60" s="14">
        <f t="shared" si="1"/>
        <v>0.010219907407407403</v>
      </c>
      <c r="I60" s="14">
        <f>F60-INDEX($F$5:$F$85,MATCH(D60,$D$5:$D$85,0))</f>
        <v>0.010219907407407403</v>
      </c>
    </row>
    <row r="61" spans="1:9" ht="15" customHeight="1">
      <c r="A61" s="13">
        <v>57</v>
      </c>
      <c r="B61" s="22" t="s">
        <v>146</v>
      </c>
      <c r="C61" s="22" t="s">
        <v>147</v>
      </c>
      <c r="D61" s="13" t="s">
        <v>181</v>
      </c>
      <c r="E61" s="22" t="s">
        <v>148</v>
      </c>
      <c r="F61" s="23">
        <v>0.03222222222222222</v>
      </c>
      <c r="G61" s="13" t="str">
        <f t="shared" si="0"/>
        <v>4.59/km</v>
      </c>
      <c r="H61" s="14">
        <f t="shared" si="1"/>
        <v>0.010312499999999999</v>
      </c>
      <c r="I61" s="14">
        <f>F61-INDEX($F$5:$F$85,MATCH(D61,$D$5:$D$85,0))</f>
        <v>0.010312499999999999</v>
      </c>
    </row>
    <row r="62" spans="1:9" ht="15" customHeight="1">
      <c r="A62" s="13">
        <v>58</v>
      </c>
      <c r="B62" s="22" t="s">
        <v>149</v>
      </c>
      <c r="C62" s="22" t="s">
        <v>20</v>
      </c>
      <c r="D62" s="13" t="s">
        <v>181</v>
      </c>
      <c r="E62" s="22" t="s">
        <v>150</v>
      </c>
      <c r="F62" s="23">
        <v>0.03239583333333333</v>
      </c>
      <c r="G62" s="13" t="str">
        <f t="shared" si="0"/>
        <v>5.01/km</v>
      </c>
      <c r="H62" s="14">
        <f t="shared" si="1"/>
        <v>0.01048611111111111</v>
      </c>
      <c r="I62" s="14">
        <f>F62-INDEX($F$5:$F$85,MATCH(D62,$D$5:$D$85,0))</f>
        <v>0.01048611111111111</v>
      </c>
    </row>
    <row r="63" spans="1:9" ht="15" customHeight="1">
      <c r="A63" s="30">
        <v>59</v>
      </c>
      <c r="B63" s="31" t="s">
        <v>151</v>
      </c>
      <c r="C63" s="31" t="s">
        <v>30</v>
      </c>
      <c r="D63" s="30" t="s">
        <v>181</v>
      </c>
      <c r="E63" s="31" t="s">
        <v>185</v>
      </c>
      <c r="F63" s="32">
        <v>0.032650462962962964</v>
      </c>
      <c r="G63" s="30" t="str">
        <f t="shared" si="0"/>
        <v>5.03/km</v>
      </c>
      <c r="H63" s="33">
        <f t="shared" si="1"/>
        <v>0.010740740740740742</v>
      </c>
      <c r="I63" s="33">
        <f>F63-INDEX($F$5:$F$85,MATCH(D63,$D$5:$D$85,0))</f>
        <v>0.010740740740740742</v>
      </c>
    </row>
    <row r="64" spans="1:9" ht="15" customHeight="1">
      <c r="A64" s="13">
        <v>60</v>
      </c>
      <c r="B64" s="22" t="s">
        <v>152</v>
      </c>
      <c r="C64" s="22" t="s">
        <v>15</v>
      </c>
      <c r="D64" s="13" t="s">
        <v>181</v>
      </c>
      <c r="E64" s="22" t="s">
        <v>125</v>
      </c>
      <c r="F64" s="23">
        <v>0.032673611111111105</v>
      </c>
      <c r="G64" s="13" t="str">
        <f t="shared" si="0"/>
        <v>5.04/km</v>
      </c>
      <c r="H64" s="14">
        <f t="shared" si="1"/>
        <v>0.010763888888888882</v>
      </c>
      <c r="I64" s="14">
        <f>F64-INDEX($F$5:$F$85,MATCH(D64,$D$5:$D$85,0))</f>
        <v>0.010763888888888882</v>
      </c>
    </row>
    <row r="65" spans="1:9" ht="15" customHeight="1">
      <c r="A65" s="13">
        <v>61</v>
      </c>
      <c r="B65" s="22" t="s">
        <v>153</v>
      </c>
      <c r="C65" s="22" t="s">
        <v>154</v>
      </c>
      <c r="D65" s="13" t="s">
        <v>181</v>
      </c>
      <c r="E65" s="22" t="s">
        <v>155</v>
      </c>
      <c r="F65" s="23">
        <v>0.03326388888888889</v>
      </c>
      <c r="G65" s="13" t="str">
        <f t="shared" si="0"/>
        <v>5.09/km</v>
      </c>
      <c r="H65" s="14">
        <f t="shared" si="1"/>
        <v>0.011354166666666669</v>
      </c>
      <c r="I65" s="14">
        <f>F65-INDEX($F$5:$F$85,MATCH(D65,$D$5:$D$85,0))</f>
        <v>0.011354166666666669</v>
      </c>
    </row>
    <row r="66" spans="1:9" ht="15" customHeight="1">
      <c r="A66" s="13">
        <v>62</v>
      </c>
      <c r="B66" s="22" t="s">
        <v>156</v>
      </c>
      <c r="C66" s="22" t="s">
        <v>42</v>
      </c>
      <c r="D66" s="13" t="s">
        <v>181</v>
      </c>
      <c r="E66" s="22" t="s">
        <v>52</v>
      </c>
      <c r="F66" s="23">
        <v>0.03328703703703704</v>
      </c>
      <c r="G66" s="13" t="str">
        <f t="shared" si="0"/>
        <v>5.09/km</v>
      </c>
      <c r="H66" s="14">
        <f t="shared" si="1"/>
        <v>0.011377314814814816</v>
      </c>
      <c r="I66" s="14">
        <f>F66-INDEX($F$5:$F$85,MATCH(D66,$D$5:$D$85,0))</f>
        <v>0.011377314814814816</v>
      </c>
    </row>
    <row r="67" spans="1:9" ht="15" customHeight="1">
      <c r="A67" s="30">
        <v>63</v>
      </c>
      <c r="B67" s="31" t="s">
        <v>157</v>
      </c>
      <c r="C67" s="31" t="s">
        <v>20</v>
      </c>
      <c r="D67" s="30" t="s">
        <v>181</v>
      </c>
      <c r="E67" s="31" t="s">
        <v>185</v>
      </c>
      <c r="F67" s="32">
        <v>0.033587962962962965</v>
      </c>
      <c r="G67" s="30" t="str">
        <f t="shared" si="0"/>
        <v>5.12/km</v>
      </c>
      <c r="H67" s="33">
        <f t="shared" si="1"/>
        <v>0.011678240740740743</v>
      </c>
      <c r="I67" s="33">
        <f>F67-INDEX($F$5:$F$85,MATCH(D67,$D$5:$D$85,0))</f>
        <v>0.011678240740740743</v>
      </c>
    </row>
    <row r="68" spans="1:9" ht="15" customHeight="1">
      <c r="A68" s="13">
        <v>64</v>
      </c>
      <c r="B68" s="22" t="s">
        <v>158</v>
      </c>
      <c r="C68" s="22" t="s">
        <v>159</v>
      </c>
      <c r="D68" s="13" t="s">
        <v>181</v>
      </c>
      <c r="E68" s="22" t="s">
        <v>119</v>
      </c>
      <c r="F68" s="23">
        <v>0.03365740740740741</v>
      </c>
      <c r="G68" s="13" t="str">
        <f t="shared" si="0"/>
        <v>5.13/km</v>
      </c>
      <c r="H68" s="14">
        <f t="shared" si="1"/>
        <v>0.011747685185185184</v>
      </c>
      <c r="I68" s="14">
        <f>F68-INDEX($F$5:$F$85,MATCH(D68,$D$5:$D$85,0))</f>
        <v>0.011747685185185184</v>
      </c>
    </row>
    <row r="69" spans="1:9" ht="15" customHeight="1">
      <c r="A69" s="13">
        <v>65</v>
      </c>
      <c r="B69" s="22" t="s">
        <v>160</v>
      </c>
      <c r="C69" s="22" t="s">
        <v>161</v>
      </c>
      <c r="D69" s="13" t="s">
        <v>181</v>
      </c>
      <c r="E69" s="22" t="s">
        <v>49</v>
      </c>
      <c r="F69" s="23">
        <v>0.03369212962962963</v>
      </c>
      <c r="G69" s="13" t="str">
        <f aca="true" t="shared" si="2" ref="G69:G85">TEXT(INT((HOUR(F69)*3600+MINUTE(F69)*60+SECOND(F69))/$I$3/60),"0")&amp;"."&amp;TEXT(MOD((HOUR(F69)*3600+MINUTE(F69)*60+SECOND(F69))/$I$3,60),"00")&amp;"/km"</f>
        <v>5.13/km</v>
      </c>
      <c r="H69" s="14">
        <f aca="true" t="shared" si="3" ref="H69:H85">F69-$F$5</f>
        <v>0.011782407407407405</v>
      </c>
      <c r="I69" s="14">
        <f>F69-INDEX($F$5:$F$85,MATCH(D69,$D$5:$D$85,0))</f>
        <v>0.011782407407407405</v>
      </c>
    </row>
    <row r="70" spans="1:9" ht="15" customHeight="1">
      <c r="A70" s="13">
        <v>66</v>
      </c>
      <c r="B70" s="22" t="s">
        <v>162</v>
      </c>
      <c r="C70" s="22" t="s">
        <v>23</v>
      </c>
      <c r="D70" s="13" t="s">
        <v>181</v>
      </c>
      <c r="E70" s="22" t="s">
        <v>163</v>
      </c>
      <c r="F70" s="23">
        <v>0.03412037037037037</v>
      </c>
      <c r="G70" s="13" t="str">
        <f t="shared" si="2"/>
        <v>5.17/km</v>
      </c>
      <c r="H70" s="14">
        <f t="shared" si="3"/>
        <v>0.012210648148148148</v>
      </c>
      <c r="I70" s="14">
        <f>F70-INDEX($F$5:$F$85,MATCH(D70,$D$5:$D$85,0))</f>
        <v>0.012210648148148148</v>
      </c>
    </row>
    <row r="71" spans="1:9" ht="15" customHeight="1">
      <c r="A71" s="13">
        <v>67</v>
      </c>
      <c r="B71" s="22" t="s">
        <v>2</v>
      </c>
      <c r="C71" s="22" t="s">
        <v>19</v>
      </c>
      <c r="D71" s="13" t="s">
        <v>181</v>
      </c>
      <c r="E71" s="22" t="s">
        <v>52</v>
      </c>
      <c r="F71" s="23">
        <v>0.0343287037037037</v>
      </c>
      <c r="G71" s="13" t="str">
        <f t="shared" si="2"/>
        <v>5.19/km</v>
      </c>
      <c r="H71" s="14">
        <f t="shared" si="3"/>
        <v>0.012418981481481479</v>
      </c>
      <c r="I71" s="14">
        <f>F71-INDEX($F$5:$F$85,MATCH(D71,$D$5:$D$85,0))</f>
        <v>0.012418981481481479</v>
      </c>
    </row>
    <row r="72" spans="1:9" ht="15" customHeight="1">
      <c r="A72" s="30">
        <v>68</v>
      </c>
      <c r="B72" s="31" t="s">
        <v>164</v>
      </c>
      <c r="C72" s="31" t="s">
        <v>87</v>
      </c>
      <c r="D72" s="30" t="s">
        <v>181</v>
      </c>
      <c r="E72" s="31" t="s">
        <v>185</v>
      </c>
      <c r="F72" s="32">
        <v>0.0343287037037037</v>
      </c>
      <c r="G72" s="30" t="str">
        <f t="shared" si="2"/>
        <v>5.19/km</v>
      </c>
      <c r="H72" s="33">
        <f t="shared" si="3"/>
        <v>0.012418981481481479</v>
      </c>
      <c r="I72" s="33">
        <f>F72-INDEX($F$5:$F$85,MATCH(D72,$D$5:$D$85,0))</f>
        <v>0.012418981481481479</v>
      </c>
    </row>
    <row r="73" spans="1:9" ht="15" customHeight="1">
      <c r="A73" s="13">
        <v>69</v>
      </c>
      <c r="B73" s="22" t="s">
        <v>165</v>
      </c>
      <c r="C73" s="22" t="s">
        <v>166</v>
      </c>
      <c r="D73" s="13" t="s">
        <v>181</v>
      </c>
      <c r="E73" s="22" t="s">
        <v>52</v>
      </c>
      <c r="F73" s="23">
        <v>0.034479166666666665</v>
      </c>
      <c r="G73" s="13" t="str">
        <f t="shared" si="2"/>
        <v>5.20/km</v>
      </c>
      <c r="H73" s="14">
        <f t="shared" si="3"/>
        <v>0.012569444444444442</v>
      </c>
      <c r="I73" s="14">
        <f>F73-INDEX($F$5:$F$85,MATCH(D73,$D$5:$D$85,0))</f>
        <v>0.012569444444444442</v>
      </c>
    </row>
    <row r="74" spans="1:9" ht="15" customHeight="1">
      <c r="A74" s="30">
        <v>70</v>
      </c>
      <c r="B74" s="31" t="s">
        <v>167</v>
      </c>
      <c r="C74" s="31" t="s">
        <v>25</v>
      </c>
      <c r="D74" s="30" t="s">
        <v>181</v>
      </c>
      <c r="E74" s="31" t="s">
        <v>185</v>
      </c>
      <c r="F74" s="32">
        <v>0.03491898148148148</v>
      </c>
      <c r="G74" s="30" t="str">
        <f t="shared" si="2"/>
        <v>5.24/km</v>
      </c>
      <c r="H74" s="33">
        <f t="shared" si="3"/>
        <v>0.013009259259259259</v>
      </c>
      <c r="I74" s="33">
        <f>F74-INDEX($F$5:$F$85,MATCH(D74,$D$5:$D$85,0))</f>
        <v>0.013009259259259259</v>
      </c>
    </row>
    <row r="75" spans="1:9" ht="15" customHeight="1">
      <c r="A75" s="13">
        <v>71</v>
      </c>
      <c r="B75" s="22" t="s">
        <v>168</v>
      </c>
      <c r="C75" s="22" t="s">
        <v>27</v>
      </c>
      <c r="D75" s="13" t="s">
        <v>181</v>
      </c>
      <c r="E75" s="22" t="s">
        <v>169</v>
      </c>
      <c r="F75" s="23">
        <v>0.036458333333333336</v>
      </c>
      <c r="G75" s="13" t="str">
        <f t="shared" si="2"/>
        <v>5.39/km</v>
      </c>
      <c r="H75" s="14">
        <f t="shared" si="3"/>
        <v>0.014548611111111113</v>
      </c>
      <c r="I75" s="14">
        <f>F75-INDEX($F$5:$F$85,MATCH(D75,$D$5:$D$85,0))</f>
        <v>0.014548611111111113</v>
      </c>
    </row>
    <row r="76" spans="1:9" ht="15" customHeight="1">
      <c r="A76" s="13">
        <v>72</v>
      </c>
      <c r="B76" s="22" t="s">
        <v>170</v>
      </c>
      <c r="C76" s="22" t="s">
        <v>14</v>
      </c>
      <c r="D76" s="13" t="s">
        <v>181</v>
      </c>
      <c r="E76" s="22" t="s">
        <v>104</v>
      </c>
      <c r="F76" s="23">
        <v>0.03722222222222222</v>
      </c>
      <c r="G76" s="13" t="str">
        <f t="shared" si="2"/>
        <v>5.46/km</v>
      </c>
      <c r="H76" s="14">
        <f t="shared" si="3"/>
        <v>0.015312499999999996</v>
      </c>
      <c r="I76" s="14">
        <f>F76-INDEX($F$5:$F$85,MATCH(D76,$D$5:$D$85,0))</f>
        <v>0.015312499999999996</v>
      </c>
    </row>
    <row r="77" spans="1:9" ht="15" customHeight="1">
      <c r="A77" s="13">
        <v>73</v>
      </c>
      <c r="B77" s="22" t="s">
        <v>171</v>
      </c>
      <c r="C77" s="22" t="s">
        <v>14</v>
      </c>
      <c r="D77" s="13" t="s">
        <v>181</v>
      </c>
      <c r="E77" s="22" t="s">
        <v>104</v>
      </c>
      <c r="F77" s="23">
        <v>0.037245370370370366</v>
      </c>
      <c r="G77" s="13" t="str">
        <f t="shared" si="2"/>
        <v>5.46/km</v>
      </c>
      <c r="H77" s="14">
        <f t="shared" si="3"/>
        <v>0.015335648148148143</v>
      </c>
      <c r="I77" s="14">
        <f>F77-INDEX($F$5:$F$85,MATCH(D77,$D$5:$D$85,0))</f>
        <v>0.015335648148148143</v>
      </c>
    </row>
    <row r="78" spans="1:9" ht="15" customHeight="1">
      <c r="A78" s="30">
        <v>74</v>
      </c>
      <c r="B78" s="31" t="s">
        <v>172</v>
      </c>
      <c r="C78" s="31" t="s">
        <v>131</v>
      </c>
      <c r="D78" s="30" t="s">
        <v>181</v>
      </c>
      <c r="E78" s="31" t="s">
        <v>185</v>
      </c>
      <c r="F78" s="32">
        <v>0.03765046296296296</v>
      </c>
      <c r="G78" s="30" t="str">
        <f t="shared" si="2"/>
        <v>5.50/km</v>
      </c>
      <c r="H78" s="33">
        <f t="shared" si="3"/>
        <v>0.01574074074074074</v>
      </c>
      <c r="I78" s="33">
        <f>F78-INDEX($F$5:$F$85,MATCH(D78,$D$5:$D$85,0))</f>
        <v>0.01574074074074074</v>
      </c>
    </row>
    <row r="79" spans="1:9" ht="15" customHeight="1">
      <c r="A79" s="30">
        <v>75</v>
      </c>
      <c r="B79" s="31" t="s">
        <v>173</v>
      </c>
      <c r="C79" s="31" t="s">
        <v>16</v>
      </c>
      <c r="D79" s="30" t="s">
        <v>181</v>
      </c>
      <c r="E79" s="31" t="s">
        <v>185</v>
      </c>
      <c r="F79" s="32">
        <v>0.03866898148148148</v>
      </c>
      <c r="G79" s="30" t="str">
        <f t="shared" si="2"/>
        <v>5.59/km</v>
      </c>
      <c r="H79" s="33">
        <f t="shared" si="3"/>
        <v>0.016759259259259255</v>
      </c>
      <c r="I79" s="33">
        <f>F79-INDEX($F$5:$F$85,MATCH(D79,$D$5:$D$85,0))</f>
        <v>0.016759259259259255</v>
      </c>
    </row>
    <row r="80" spans="1:9" ht="15" customHeight="1">
      <c r="A80" s="30">
        <v>76</v>
      </c>
      <c r="B80" s="31" t="s">
        <v>174</v>
      </c>
      <c r="C80" s="31" t="s">
        <v>40</v>
      </c>
      <c r="D80" s="30" t="s">
        <v>181</v>
      </c>
      <c r="E80" s="31" t="s">
        <v>185</v>
      </c>
      <c r="F80" s="32">
        <v>0.040949074074074075</v>
      </c>
      <c r="G80" s="30" t="str">
        <f t="shared" si="2"/>
        <v>6.20/km</v>
      </c>
      <c r="H80" s="33">
        <f t="shared" si="3"/>
        <v>0.019039351851851852</v>
      </c>
      <c r="I80" s="33">
        <f>F80-INDEX($F$5:$F$85,MATCH(D80,$D$5:$D$85,0))</f>
        <v>0.019039351851851852</v>
      </c>
    </row>
    <row r="81" spans="1:9" ht="15" customHeight="1">
      <c r="A81" s="13">
        <v>77</v>
      </c>
      <c r="B81" s="22" t="s">
        <v>175</v>
      </c>
      <c r="C81" s="22" t="s">
        <v>14</v>
      </c>
      <c r="D81" s="13" t="s">
        <v>181</v>
      </c>
      <c r="E81" s="22" t="s">
        <v>72</v>
      </c>
      <c r="F81" s="23">
        <v>0.04303240740740741</v>
      </c>
      <c r="G81" s="13" t="str">
        <f t="shared" si="2"/>
        <v>6.40/km</v>
      </c>
      <c r="H81" s="14">
        <f t="shared" si="3"/>
        <v>0.021122685185185185</v>
      </c>
      <c r="I81" s="14">
        <f>F81-INDEX($F$5:$F$85,MATCH(D81,$D$5:$D$85,0))</f>
        <v>0.021122685185185185</v>
      </c>
    </row>
    <row r="82" spans="1:9" ht="15" customHeight="1">
      <c r="A82" s="13">
        <v>78</v>
      </c>
      <c r="B82" s="22" t="s">
        <v>176</v>
      </c>
      <c r="C82" s="22" t="s">
        <v>0</v>
      </c>
      <c r="D82" s="13" t="s">
        <v>181</v>
      </c>
      <c r="E82" s="22" t="s">
        <v>104</v>
      </c>
      <c r="F82" s="23">
        <v>0.04828703703703704</v>
      </c>
      <c r="G82" s="13" t="str">
        <f t="shared" si="2"/>
        <v>7.29/km</v>
      </c>
      <c r="H82" s="14">
        <f t="shared" si="3"/>
        <v>0.026377314814814815</v>
      </c>
      <c r="I82" s="14">
        <f>F82-INDEX($F$5:$F$85,MATCH(D82,$D$5:$D$85,0))</f>
        <v>0.026377314814814815</v>
      </c>
    </row>
    <row r="83" spans="1:9" ht="15" customHeight="1">
      <c r="A83" s="30">
        <v>79</v>
      </c>
      <c r="B83" s="31" t="s">
        <v>177</v>
      </c>
      <c r="C83" s="31" t="s">
        <v>178</v>
      </c>
      <c r="D83" s="30" t="s">
        <v>181</v>
      </c>
      <c r="E83" s="31" t="s">
        <v>185</v>
      </c>
      <c r="F83" s="32">
        <v>0.050034722222222223</v>
      </c>
      <c r="G83" s="30" t="str">
        <f t="shared" si="2"/>
        <v>7.45/km</v>
      </c>
      <c r="H83" s="33">
        <f t="shared" si="3"/>
        <v>0.028125</v>
      </c>
      <c r="I83" s="33">
        <f>F83-INDEX($F$5:$F$85,MATCH(D83,$D$5:$D$85,0))</f>
        <v>0.028125</v>
      </c>
    </row>
    <row r="84" spans="1:9" ht="15" customHeight="1">
      <c r="A84" s="30">
        <v>80</v>
      </c>
      <c r="B84" s="31" t="s">
        <v>179</v>
      </c>
      <c r="C84" s="31" t="s">
        <v>29</v>
      </c>
      <c r="D84" s="30" t="s">
        <v>181</v>
      </c>
      <c r="E84" s="31" t="s">
        <v>185</v>
      </c>
      <c r="F84" s="32">
        <v>0.05069444444444445</v>
      </c>
      <c r="G84" s="30" t="str">
        <f t="shared" si="2"/>
        <v>7.51/km</v>
      </c>
      <c r="H84" s="33">
        <f t="shared" si="3"/>
        <v>0.02878472222222223</v>
      </c>
      <c r="I84" s="33">
        <f>F84-INDEX($F$5:$F$85,MATCH(D84,$D$5:$D$85,0))</f>
        <v>0.02878472222222223</v>
      </c>
    </row>
    <row r="85" spans="1:9" ht="15" customHeight="1">
      <c r="A85" s="16">
        <v>81</v>
      </c>
      <c r="B85" s="24" t="s">
        <v>180</v>
      </c>
      <c r="C85" s="24" t="s">
        <v>25</v>
      </c>
      <c r="D85" s="16" t="s">
        <v>181</v>
      </c>
      <c r="E85" s="24" t="s">
        <v>163</v>
      </c>
      <c r="F85" s="25">
        <v>0.051354166666666666</v>
      </c>
      <c r="G85" s="16" t="str">
        <f t="shared" si="2"/>
        <v>7.57/km</v>
      </c>
      <c r="H85" s="17">
        <f t="shared" si="3"/>
        <v>0.029444444444444443</v>
      </c>
      <c r="I85" s="17">
        <f>F85-INDEX($F$5:$F$85,MATCH(D85,$D$5:$D$85,0))</f>
        <v>0.029444444444444443</v>
      </c>
    </row>
  </sheetData>
  <autoFilter ref="A4:I85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ySplit="3" topLeftCell="BM4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41" t="str">
        <f>Individuale!A1</f>
        <v>Attraverso... Castel San Pietro Romano</v>
      </c>
      <c r="B1" s="42"/>
      <c r="C1" s="43"/>
    </row>
    <row r="2" spans="1:3" ht="42" customHeight="1">
      <c r="A2" s="29" t="str">
        <f>Individuale!A3&amp;" km. "&amp;Individuale!I3</f>
        <v>Piazza San Pietro - Castel San Pietro Romano (RM) Italia - Domenica 26/08/2012 km. 9,3</v>
      </c>
      <c r="B2" s="29"/>
      <c r="C2" s="29"/>
    </row>
    <row r="3" spans="1:3" ht="24.75" customHeight="1">
      <c r="A3" s="18" t="s">
        <v>5</v>
      </c>
      <c r="B3" s="19" t="s">
        <v>9</v>
      </c>
      <c r="C3" s="19" t="s">
        <v>3</v>
      </c>
    </row>
    <row r="4" spans="1:3" ht="15" customHeight="1">
      <c r="A4" s="38">
        <v>1</v>
      </c>
      <c r="B4" s="39" t="s">
        <v>185</v>
      </c>
      <c r="C4" s="40">
        <v>15</v>
      </c>
    </row>
    <row r="5" spans="1:3" ht="15" customHeight="1">
      <c r="A5" s="13">
        <v>2</v>
      </c>
      <c r="B5" s="34" t="s">
        <v>52</v>
      </c>
      <c r="C5" s="36">
        <v>12</v>
      </c>
    </row>
    <row r="6" spans="1:3" ht="15" customHeight="1">
      <c r="A6" s="13">
        <v>3</v>
      </c>
      <c r="B6" s="34" t="s">
        <v>104</v>
      </c>
      <c r="C6" s="36">
        <v>7</v>
      </c>
    </row>
    <row r="7" spans="1:3" ht="15" customHeight="1">
      <c r="A7" s="13">
        <v>4</v>
      </c>
      <c r="B7" s="34" t="s">
        <v>49</v>
      </c>
      <c r="C7" s="36">
        <v>6</v>
      </c>
    </row>
    <row r="8" spans="1:3" ht="15" customHeight="1">
      <c r="A8" s="13">
        <v>5</v>
      </c>
      <c r="B8" s="34" t="s">
        <v>72</v>
      </c>
      <c r="C8" s="36">
        <v>5</v>
      </c>
    </row>
    <row r="9" spans="1:3" ht="15" customHeight="1">
      <c r="A9" s="13">
        <v>6</v>
      </c>
      <c r="B9" s="34" t="s">
        <v>100</v>
      </c>
      <c r="C9" s="36">
        <v>3</v>
      </c>
    </row>
    <row r="10" spans="1:3" ht="15" customHeight="1">
      <c r="A10" s="13">
        <v>7</v>
      </c>
      <c r="B10" s="34" t="s">
        <v>91</v>
      </c>
      <c r="C10" s="36">
        <v>2</v>
      </c>
    </row>
    <row r="11" spans="1:3" ht="15" customHeight="1">
      <c r="A11" s="13">
        <v>8</v>
      </c>
      <c r="B11" s="34" t="s">
        <v>125</v>
      </c>
      <c r="C11" s="36">
        <v>2</v>
      </c>
    </row>
    <row r="12" spans="1:3" ht="15" customHeight="1">
      <c r="A12" s="13">
        <v>9</v>
      </c>
      <c r="B12" s="34" t="s">
        <v>119</v>
      </c>
      <c r="C12" s="36">
        <v>2</v>
      </c>
    </row>
    <row r="13" spans="1:3" ht="15" customHeight="1">
      <c r="A13" s="13">
        <v>10</v>
      </c>
      <c r="B13" s="34" t="s">
        <v>163</v>
      </c>
      <c r="C13" s="36">
        <v>2</v>
      </c>
    </row>
    <row r="14" spans="1:3" ht="15" customHeight="1">
      <c r="A14" s="13">
        <v>11</v>
      </c>
      <c r="B14" s="34" t="s">
        <v>85</v>
      </c>
      <c r="C14" s="36">
        <v>1</v>
      </c>
    </row>
    <row r="15" spans="1:3" ht="15" customHeight="1">
      <c r="A15" s="13">
        <v>12</v>
      </c>
      <c r="B15" s="34" t="s">
        <v>121</v>
      </c>
      <c r="C15" s="36">
        <v>1</v>
      </c>
    </row>
    <row r="16" spans="1:3" ht="15" customHeight="1">
      <c r="A16" s="13">
        <v>13</v>
      </c>
      <c r="B16" s="34" t="s">
        <v>117</v>
      </c>
      <c r="C16" s="36">
        <v>1</v>
      </c>
    </row>
    <row r="17" spans="1:3" ht="15" customHeight="1">
      <c r="A17" s="13">
        <v>14</v>
      </c>
      <c r="B17" s="34" t="s">
        <v>59</v>
      </c>
      <c r="C17" s="36">
        <v>1</v>
      </c>
    </row>
    <row r="18" spans="1:3" ht="15" customHeight="1">
      <c r="A18" s="13">
        <v>15</v>
      </c>
      <c r="B18" s="34" t="s">
        <v>97</v>
      </c>
      <c r="C18" s="36">
        <v>1</v>
      </c>
    </row>
    <row r="19" spans="1:3" ht="15" customHeight="1">
      <c r="A19" s="13">
        <v>16</v>
      </c>
      <c r="B19" s="34" t="s">
        <v>148</v>
      </c>
      <c r="C19" s="36">
        <v>1</v>
      </c>
    </row>
    <row r="20" spans="1:3" ht="15" customHeight="1">
      <c r="A20" s="13">
        <v>17</v>
      </c>
      <c r="B20" s="34" t="s">
        <v>95</v>
      </c>
      <c r="C20" s="36">
        <v>1</v>
      </c>
    </row>
    <row r="21" spans="1:3" ht="15" customHeight="1">
      <c r="A21" s="13">
        <v>18</v>
      </c>
      <c r="B21" s="34" t="s">
        <v>138</v>
      </c>
      <c r="C21" s="36">
        <v>1</v>
      </c>
    </row>
    <row r="22" spans="1:3" ht="15" customHeight="1">
      <c r="A22" s="13">
        <v>19</v>
      </c>
      <c r="B22" s="34" t="s">
        <v>102</v>
      </c>
      <c r="C22" s="36">
        <v>1</v>
      </c>
    </row>
    <row r="23" spans="1:3" ht="15" customHeight="1">
      <c r="A23" s="13">
        <v>20</v>
      </c>
      <c r="B23" s="34" t="s">
        <v>83</v>
      </c>
      <c r="C23" s="36">
        <v>1</v>
      </c>
    </row>
    <row r="24" spans="1:3" ht="15" customHeight="1">
      <c r="A24" s="13">
        <v>21</v>
      </c>
      <c r="B24" s="34" t="s">
        <v>81</v>
      </c>
      <c r="C24" s="36">
        <v>1</v>
      </c>
    </row>
    <row r="25" spans="1:3" ht="15" customHeight="1">
      <c r="A25" s="13">
        <v>22</v>
      </c>
      <c r="B25" s="34" t="s">
        <v>68</v>
      </c>
      <c r="C25" s="36">
        <v>1</v>
      </c>
    </row>
    <row r="26" spans="1:3" ht="15" customHeight="1">
      <c r="A26" s="13">
        <v>23</v>
      </c>
      <c r="B26" s="34" t="s">
        <v>106</v>
      </c>
      <c r="C26" s="36">
        <v>1</v>
      </c>
    </row>
    <row r="27" spans="1:3" ht="15" customHeight="1">
      <c r="A27" s="13">
        <v>24</v>
      </c>
      <c r="B27" s="34" t="s">
        <v>65</v>
      </c>
      <c r="C27" s="36">
        <v>1</v>
      </c>
    </row>
    <row r="28" spans="1:3" ht="15" customHeight="1">
      <c r="A28" s="13">
        <v>25</v>
      </c>
      <c r="B28" s="34" t="s">
        <v>64</v>
      </c>
      <c r="C28" s="36">
        <v>1</v>
      </c>
    </row>
    <row r="29" spans="1:3" ht="15" customHeight="1">
      <c r="A29" s="13">
        <v>26</v>
      </c>
      <c r="B29" s="34" t="s">
        <v>62</v>
      </c>
      <c r="C29" s="36">
        <v>1</v>
      </c>
    </row>
    <row r="30" spans="1:3" ht="15" customHeight="1">
      <c r="A30" s="13">
        <v>27</v>
      </c>
      <c r="B30" s="34" t="s">
        <v>76</v>
      </c>
      <c r="C30" s="36">
        <v>1</v>
      </c>
    </row>
    <row r="31" spans="1:3" ht="15" customHeight="1">
      <c r="A31" s="13">
        <v>28</v>
      </c>
      <c r="B31" s="34" t="s">
        <v>115</v>
      </c>
      <c r="C31" s="36">
        <v>1</v>
      </c>
    </row>
    <row r="32" spans="1:3" ht="15" customHeight="1">
      <c r="A32" s="13">
        <v>29</v>
      </c>
      <c r="B32" s="34" t="s">
        <v>112</v>
      </c>
      <c r="C32" s="36">
        <v>1</v>
      </c>
    </row>
    <row r="33" spans="1:3" ht="15" customHeight="1">
      <c r="A33" s="13">
        <v>30</v>
      </c>
      <c r="B33" s="34" t="s">
        <v>88</v>
      </c>
      <c r="C33" s="36">
        <v>1</v>
      </c>
    </row>
    <row r="34" spans="1:3" ht="15" customHeight="1">
      <c r="A34" s="13">
        <v>31</v>
      </c>
      <c r="B34" s="34" t="s">
        <v>150</v>
      </c>
      <c r="C34" s="36">
        <v>1</v>
      </c>
    </row>
    <row r="35" spans="1:3" ht="15" customHeight="1">
      <c r="A35" s="13">
        <v>32</v>
      </c>
      <c r="B35" s="34" t="s">
        <v>169</v>
      </c>
      <c r="C35" s="36">
        <v>1</v>
      </c>
    </row>
    <row r="36" spans="1:3" ht="15" customHeight="1">
      <c r="A36" s="13">
        <v>33</v>
      </c>
      <c r="B36" s="34" t="s">
        <v>78</v>
      </c>
      <c r="C36" s="36">
        <v>1</v>
      </c>
    </row>
    <row r="37" spans="1:3" ht="15" customHeight="1">
      <c r="A37" s="13">
        <v>34</v>
      </c>
      <c r="B37" s="34" t="s">
        <v>155</v>
      </c>
      <c r="C37" s="36">
        <v>1</v>
      </c>
    </row>
    <row r="38" spans="1:3" ht="15" customHeight="1">
      <c r="A38" s="16">
        <v>35</v>
      </c>
      <c r="B38" s="35" t="s">
        <v>54</v>
      </c>
      <c r="C38" s="37">
        <v>1</v>
      </c>
    </row>
    <row r="39" ht="12.75">
      <c r="C39" s="2">
        <f>SUM(C4:C38)</f>
        <v>81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2012-08-09T10:50:00Z</dcterms:created>
  <dcterms:modified xsi:type="dcterms:W3CDTF">2012-09-03T14:17:53Z</dcterms:modified>
  <cp:category/>
  <cp:version/>
  <cp:contentType/>
  <cp:contentStatus/>
</cp:coreProperties>
</file>