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<sst xmlns="http://schemas.openxmlformats.org/spreadsheetml/2006/main" count="253" uniqueCount="144">
  <si>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</si>
  <si>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</si>
  <si>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</si>
  <si>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</si>
  <si>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</si>
  <si>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</si>
  <si>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</si>
  <si>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</si>
  <si>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</si>
  <si>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</si>
  <si>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</si>
  <si>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</si>
  <si>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</si>
  <si>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</si>
  <si>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MARCO</t>
  </si>
  <si>
    <t>MARIO</t>
  </si>
  <si>
    <t>DANIELE</t>
  </si>
  <si>
    <t>GIUSEPPE</t>
  </si>
  <si>
    <t>PAOLO</t>
  </si>
  <si>
    <t>STEFANO</t>
  </si>
  <si>
    <t>PAOLA</t>
  </si>
  <si>
    <t>A.S.D. PODISTICA SOLIDARIETA'</t>
  </si>
  <si>
    <t>GIOVANNI</t>
  </si>
  <si>
    <t>AMEDEO</t>
  </si>
  <si>
    <t>PIETRO</t>
  </si>
  <si>
    <t>SERGIO</t>
  </si>
  <si>
    <t>ENRICO</t>
  </si>
  <si>
    <t>GIORGIO</t>
  </si>
  <si>
    <t>GIANNI</t>
  </si>
  <si>
    <t>FRANCO</t>
  </si>
  <si>
    <t>GABRIELE</t>
  </si>
  <si>
    <t>ALESSIO</t>
  </si>
  <si>
    <t>ROBERTA</t>
  </si>
  <si>
    <t>A</t>
  </si>
  <si>
    <t>B</t>
  </si>
  <si>
    <t>C</t>
  </si>
  <si>
    <t>ALTO LAZIO A.S.D.</t>
  </si>
  <si>
    <t>E</t>
  </si>
  <si>
    <t>D</t>
  </si>
  <si>
    <t>F</t>
  </si>
  <si>
    <t>G</t>
  </si>
  <si>
    <t>H</t>
  </si>
  <si>
    <t>GIOVANNINI</t>
  </si>
  <si>
    <t>MECHELLI</t>
  </si>
  <si>
    <t>PODISTICA CORCHIANO</t>
  </si>
  <si>
    <t>ATLETICA MONTEFIASCONE</t>
  </si>
  <si>
    <t>CICCOTTI</t>
  </si>
  <si>
    <t>O</t>
  </si>
  <si>
    <t>SMERA</t>
  </si>
  <si>
    <t>TIRATTERRA</t>
  </si>
  <si>
    <t>PESCI</t>
  </si>
  <si>
    <t>LEONARDI</t>
  </si>
  <si>
    <t>P</t>
  </si>
  <si>
    <t>PAONE</t>
  </si>
  <si>
    <t>I</t>
  </si>
  <si>
    <t>PROCACCI</t>
  </si>
  <si>
    <t>M</t>
  </si>
  <si>
    <t>MARIANI</t>
  </si>
  <si>
    <t>MICHAEL</t>
  </si>
  <si>
    <t>GIANPAOLO</t>
  </si>
  <si>
    <t>L</t>
  </si>
  <si>
    <t>BORINO</t>
  </si>
  <si>
    <t>FILIPPO ANTONIO</t>
  </si>
  <si>
    <t>CECCANGELI</t>
  </si>
  <si>
    <t>STELLA</t>
  </si>
  <si>
    <t>SALVINI</t>
  </si>
  <si>
    <t>DI PRIAMO</t>
  </si>
  <si>
    <t>O.S.O. OLD STARS OSTIA</t>
  </si>
  <si>
    <t>GRECO</t>
  </si>
  <si>
    <t>PASQUALE</t>
  </si>
  <si>
    <t>MENCIO</t>
  </si>
  <si>
    <t>OTTAVIANELLI</t>
  </si>
  <si>
    <t>ODDO</t>
  </si>
  <si>
    <t>MARTINO</t>
  </si>
  <si>
    <t>LEONE</t>
  </si>
  <si>
    <t>A.S.D. ROMATLETICA</t>
  </si>
  <si>
    <t>TASSELLI</t>
  </si>
  <si>
    <t>ATL. DI MARCO SPORT</t>
  </si>
  <si>
    <t>SUADONI</t>
  </si>
  <si>
    <t>ANNALISA</t>
  </si>
  <si>
    <t>A.S. AMATORI VILLA PAMPHILI</t>
  </si>
  <si>
    <t>SOLLAI</t>
  </si>
  <si>
    <t>ATLETICA FIANO ROMANO</t>
  </si>
  <si>
    <t>DE SANTIS</t>
  </si>
  <si>
    <t>TARCISIO</t>
  </si>
  <si>
    <t>METRANGOLO</t>
  </si>
  <si>
    <t>FORHANS TEAM</t>
  </si>
  <si>
    <t>FORMICA</t>
  </si>
  <si>
    <t>GRILLI</t>
  </si>
  <si>
    <t>D'AGOSTINO</t>
  </si>
  <si>
    <t>ANTONIETTA</t>
  </si>
  <si>
    <t>S.S. LAZIO ATLETICA LEGGERA</t>
  </si>
  <si>
    <t>ROSSETTI</t>
  </si>
  <si>
    <t>NAVARRA</t>
  </si>
  <si>
    <t>DEL GAVIO</t>
  </si>
  <si>
    <t>CIRO</t>
  </si>
  <si>
    <t>MARATHON CLUB ROMA</t>
  </si>
  <si>
    <t>MAMMUCCI</t>
  </si>
  <si>
    <t>SALVATORE</t>
  </si>
  <si>
    <t>ATHLETIC SEA RUNNERS</t>
  </si>
  <si>
    <t>MOSCETTI</t>
  </si>
  <si>
    <t>MICHELE</t>
  </si>
  <si>
    <t>MEINI</t>
  </si>
  <si>
    <t>ATLETICA AVIS SANSEPOLCRO</t>
  </si>
  <si>
    <t>RACIOPPI</t>
  </si>
  <si>
    <t>VANESSA</t>
  </si>
  <si>
    <t>SEVERO</t>
  </si>
  <si>
    <t>NETO IONE</t>
  </si>
  <si>
    <t>R</t>
  </si>
  <si>
    <t>GRILLO</t>
  </si>
  <si>
    <t>ILBA</t>
  </si>
  <si>
    <t>D'ADAMO</t>
  </si>
  <si>
    <t>SILVESTRUCCI</t>
  </si>
  <si>
    <t>LEPROTTI DI VILLA ADA</t>
  </si>
  <si>
    <t>PEIFFER</t>
  </si>
  <si>
    <t>DANIEL</t>
  </si>
  <si>
    <t>GOLVELLI</t>
  </si>
  <si>
    <t>GIORDANO</t>
  </si>
  <si>
    <t>MERICO</t>
  </si>
  <si>
    <t>DOMENICO</t>
  </si>
  <si>
    <t>SEPE</t>
  </si>
  <si>
    <t>MARGHERITA</t>
  </si>
  <si>
    <t>MYRICAE TERNI</t>
  </si>
  <si>
    <t>CAVALLARI</t>
  </si>
  <si>
    <t>SIMONETTA</t>
  </si>
  <si>
    <t>Q</t>
  </si>
  <si>
    <t>RIZZO</t>
  </si>
  <si>
    <t>DESSI'</t>
  </si>
  <si>
    <t>ROMANO</t>
  </si>
  <si>
    <t>Notturna di Caprarola</t>
  </si>
  <si>
    <t xml:space="preserve">1ª edizione </t>
  </si>
  <si>
    <t>Caprarola (VT) Italia - Domenica 27/07/2014</t>
  </si>
  <si>
    <t>G.P. ATLETICA FALERIA</t>
  </si>
  <si>
    <t>G.S. LITAL</t>
  </si>
  <si>
    <t>A.S.D. ATLETICA DIMARCOPORT</t>
  </si>
  <si>
    <t>A.S.D. ZONA OLIMPICA TEAM</t>
  </si>
  <si>
    <t>A.S.D. ATLETICA ORTE</t>
  </si>
  <si>
    <t>A.S.D. LIBERI PODISTI</t>
  </si>
  <si>
    <t>A.S.D. BOLSENA FORUM SPORT</t>
  </si>
  <si>
    <t>A.S.D. ATLETICA NEPI</t>
  </si>
  <si>
    <t>A.S.D. ATLETICA AURORA</t>
  </si>
  <si>
    <t>A.S.D. FARTELEK OSTIA</t>
  </si>
  <si>
    <t>A.S.D. ATLETICA VILLA GUGLIELMI</t>
  </si>
  <si>
    <t>RUNNING SAN BASILIO A.S.D.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</si>
</sst>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51" fillId="35" borderId="13" xfId="0" applyNumberFormat="1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170" fontId="51" fillId="35" borderId="14" xfId="0" applyNumberFormat="1" applyFont="1" applyFill="1" applyBorder="1" applyAlignment="1">
      <alignment horizontal="center" vertical="center"/>
    </xf>
    <xf numFmtId="21" fontId="51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129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130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131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8.5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66</v>
      </c>
      <c r="C5" s="17" t="s">
        <v>12</v>
      </c>
      <c r="D5" s="12" t="s">
        <v>37</v>
      </c>
      <c r="E5" s="17" t="s">
        <v>67</v>
      </c>
      <c r="F5" s="35">
        <v>0.0184375</v>
      </c>
      <c r="G5" s="35">
        <v>0.0184375</v>
      </c>
      <c r="H5" s="12" t="str">
        <f aca="true" t="shared" si="0" ref="H5:H28">TEXT(INT((HOUR(G5)*3600+MINUTE(G5)*60+SECOND(G5))/$J$3/60),"0")&amp;"."&amp;TEXT(MOD((HOUR(G5)*3600+MINUTE(G5)*60+SECOND(G5))/$J$3,60),"00")&amp;"/km"</f>
        <v>3.07/km</v>
      </c>
      <c r="I5" s="27">
        <f aca="true" t="shared" si="1" ref="I5:I28">G5-$G$5</f>
        <v>0</v>
      </c>
      <c r="J5" s="27">
        <f>G5-INDEX($G$5:$G$152,MATCH(D5,$D$5:$D$152,0))</f>
        <v>0</v>
      </c>
    </row>
    <row r="6" spans="1:10" s="10" customFormat="1" ht="15" customHeight="1">
      <c r="A6" s="13">
        <v>2</v>
      </c>
      <c r="B6" s="18" t="s">
        <v>68</v>
      </c>
      <c r="C6" s="18" t="s">
        <v>69</v>
      </c>
      <c r="D6" s="13" t="s">
        <v>35</v>
      </c>
      <c r="E6" s="18" t="s">
        <v>134</v>
      </c>
      <c r="F6" s="36">
        <v>0.01931712962962963</v>
      </c>
      <c r="G6" s="36">
        <v>0.01931712962962963</v>
      </c>
      <c r="H6" s="13" t="str">
        <f t="shared" si="0"/>
        <v>3.16/km</v>
      </c>
      <c r="I6" s="14">
        <f t="shared" si="1"/>
        <v>0.0008796296296296295</v>
      </c>
      <c r="J6" s="14">
        <f>G6-INDEX($G$5:$G$152,MATCH(D6,$D$5:$D$152,0))</f>
        <v>0</v>
      </c>
    </row>
    <row r="7" spans="1:10" s="10" customFormat="1" ht="15" customHeight="1">
      <c r="A7" s="13">
        <v>3</v>
      </c>
      <c r="B7" s="18" t="s">
        <v>70</v>
      </c>
      <c r="C7" s="18" t="s">
        <v>14</v>
      </c>
      <c r="D7" s="13" t="s">
        <v>33</v>
      </c>
      <c r="E7" s="18" t="s">
        <v>45</v>
      </c>
      <c r="F7" s="36">
        <v>0.019525462962962963</v>
      </c>
      <c r="G7" s="36">
        <v>0.019525462962962963</v>
      </c>
      <c r="H7" s="13" t="str">
        <f t="shared" si="0"/>
        <v>3.18/km</v>
      </c>
      <c r="I7" s="14">
        <f t="shared" si="1"/>
        <v>0.0010879629629629642</v>
      </c>
      <c r="J7" s="14">
        <f>G7-INDEX($G$5:$G$152,MATCH(D7,$D$5:$D$152,0))</f>
        <v>0</v>
      </c>
    </row>
    <row r="8" spans="1:10" s="10" customFormat="1" ht="15" customHeight="1">
      <c r="A8" s="13">
        <v>4</v>
      </c>
      <c r="B8" s="18" t="s">
        <v>71</v>
      </c>
      <c r="C8" s="18" t="s">
        <v>72</v>
      </c>
      <c r="D8" s="13" t="s">
        <v>35</v>
      </c>
      <c r="E8" s="18" t="s">
        <v>135</v>
      </c>
      <c r="F8" s="36">
        <v>0.01994212962962963</v>
      </c>
      <c r="G8" s="36">
        <v>0.01994212962962963</v>
      </c>
      <c r="H8" s="13" t="str">
        <f t="shared" si="0"/>
        <v>3.23/km</v>
      </c>
      <c r="I8" s="14">
        <f t="shared" si="1"/>
        <v>0.00150462962962963</v>
      </c>
      <c r="J8" s="14">
        <f>G8-INDEX($G$5:$G$152,MATCH(D8,$D$5:$D$152,0))</f>
        <v>0.0006250000000000006</v>
      </c>
    </row>
    <row r="9" spans="1:10" s="10" customFormat="1" ht="15" customHeight="1">
      <c r="A9" s="13">
        <v>5</v>
      </c>
      <c r="B9" s="18" t="s">
        <v>73</v>
      </c>
      <c r="C9" s="18" t="s">
        <v>74</v>
      </c>
      <c r="D9" s="13" t="s">
        <v>37</v>
      </c>
      <c r="E9" s="18" t="s">
        <v>75</v>
      </c>
      <c r="F9" s="36">
        <v>0.020405092592592593</v>
      </c>
      <c r="G9" s="36">
        <v>0.020405092592592593</v>
      </c>
      <c r="H9" s="13" t="str">
        <f t="shared" si="0"/>
        <v>3.27/km</v>
      </c>
      <c r="I9" s="14">
        <f t="shared" si="1"/>
        <v>0.0019675925925925937</v>
      </c>
      <c r="J9" s="14">
        <f>G9-INDEX($G$5:$G$152,MATCH(D9,$D$5:$D$152,0))</f>
        <v>0.0019675925925925937</v>
      </c>
    </row>
    <row r="10" spans="1:10" s="10" customFormat="1" ht="15" customHeight="1">
      <c r="A10" s="13">
        <v>6</v>
      </c>
      <c r="B10" s="18" t="s">
        <v>76</v>
      </c>
      <c r="C10" s="18" t="s">
        <v>24</v>
      </c>
      <c r="D10" s="13" t="s">
        <v>35</v>
      </c>
      <c r="E10" s="18" t="s">
        <v>77</v>
      </c>
      <c r="F10" s="36">
        <v>0.020439814814814817</v>
      </c>
      <c r="G10" s="36">
        <v>0.020439814814814817</v>
      </c>
      <c r="H10" s="13" t="str">
        <f t="shared" si="0"/>
        <v>3.28/km</v>
      </c>
      <c r="I10" s="14">
        <f t="shared" si="1"/>
        <v>0.002002314814814818</v>
      </c>
      <c r="J10" s="14">
        <f>G10-INDEX($G$5:$G$152,MATCH(D10,$D$5:$D$152,0))</f>
        <v>0.0011226851851851884</v>
      </c>
    </row>
    <row r="11" spans="1:10" s="10" customFormat="1" ht="15" customHeight="1">
      <c r="A11" s="13">
        <v>7</v>
      </c>
      <c r="B11" s="18" t="s">
        <v>42</v>
      </c>
      <c r="C11" s="18" t="s">
        <v>16</v>
      </c>
      <c r="D11" s="13" t="s">
        <v>35</v>
      </c>
      <c r="E11" s="18" t="s">
        <v>135</v>
      </c>
      <c r="F11" s="36">
        <v>0.020729166666666667</v>
      </c>
      <c r="G11" s="36">
        <v>0.020729166666666667</v>
      </c>
      <c r="H11" s="13" t="str">
        <f t="shared" si="0"/>
        <v>3.31/km</v>
      </c>
      <c r="I11" s="14">
        <f t="shared" si="1"/>
        <v>0.0022916666666666675</v>
      </c>
      <c r="J11" s="14">
        <f>G11-INDEX($G$5:$G$152,MATCH(D11,$D$5:$D$152,0))</f>
        <v>0.001412037037037038</v>
      </c>
    </row>
    <row r="12" spans="1:10" s="10" customFormat="1" ht="15" customHeight="1">
      <c r="A12" s="13">
        <v>8</v>
      </c>
      <c r="B12" s="18" t="s">
        <v>43</v>
      </c>
      <c r="C12" s="18" t="s">
        <v>31</v>
      </c>
      <c r="D12" s="13" t="s">
        <v>35</v>
      </c>
      <c r="E12" s="18" t="s">
        <v>44</v>
      </c>
      <c r="F12" s="36">
        <v>0.020844907407407406</v>
      </c>
      <c r="G12" s="36">
        <v>0.020844907407407406</v>
      </c>
      <c r="H12" s="13" t="str">
        <f t="shared" si="0"/>
        <v>3.32/km</v>
      </c>
      <c r="I12" s="14">
        <f t="shared" si="1"/>
        <v>0.0024074074074074067</v>
      </c>
      <c r="J12" s="14">
        <f>G12-INDEX($G$5:$G$152,MATCH(D12,$D$5:$D$152,0))</f>
        <v>0.0015277777777777772</v>
      </c>
    </row>
    <row r="13" spans="1:10" s="10" customFormat="1" ht="15" customHeight="1">
      <c r="A13" s="13">
        <v>9</v>
      </c>
      <c r="B13" s="18" t="s">
        <v>78</v>
      </c>
      <c r="C13" s="18" t="s">
        <v>27</v>
      </c>
      <c r="D13" s="13" t="s">
        <v>35</v>
      </c>
      <c r="E13" s="18" t="s">
        <v>136</v>
      </c>
      <c r="F13" s="36">
        <v>0.020937499999999998</v>
      </c>
      <c r="G13" s="36">
        <v>0.020937499999999998</v>
      </c>
      <c r="H13" s="13" t="str">
        <f t="shared" si="0"/>
        <v>3.33/km</v>
      </c>
      <c r="I13" s="14">
        <f t="shared" si="1"/>
        <v>0.0024999999999999988</v>
      </c>
      <c r="J13" s="14">
        <f>G13-INDEX($G$5:$G$152,MATCH(D13,$D$5:$D$152,0))</f>
        <v>0.0016203703703703692</v>
      </c>
    </row>
    <row r="14" spans="1:10" s="10" customFormat="1" ht="15" customHeight="1">
      <c r="A14" s="13">
        <v>10</v>
      </c>
      <c r="B14" s="18" t="s">
        <v>30</v>
      </c>
      <c r="C14" s="18" t="s">
        <v>79</v>
      </c>
      <c r="D14" s="13" t="s">
        <v>47</v>
      </c>
      <c r="E14" s="18" t="s">
        <v>80</v>
      </c>
      <c r="F14" s="36">
        <v>0.021180555555555553</v>
      </c>
      <c r="G14" s="36">
        <v>0.021180555555555553</v>
      </c>
      <c r="H14" s="13" t="str">
        <f t="shared" si="0"/>
        <v>3.35/km</v>
      </c>
      <c r="I14" s="14">
        <f t="shared" si="1"/>
        <v>0.002743055555555554</v>
      </c>
      <c r="J14" s="14">
        <f>G14-INDEX($G$5:$G$152,MATCH(D14,$D$5:$D$152,0))</f>
        <v>0</v>
      </c>
    </row>
    <row r="15" spans="1:10" s="10" customFormat="1" ht="15" customHeight="1">
      <c r="A15" s="13">
        <v>11</v>
      </c>
      <c r="B15" s="18" t="s">
        <v>81</v>
      </c>
      <c r="C15" s="18" t="s">
        <v>19</v>
      </c>
      <c r="D15" s="13" t="s">
        <v>37</v>
      </c>
      <c r="E15" s="18" t="s">
        <v>82</v>
      </c>
      <c r="F15" s="36">
        <v>0.021435185185185186</v>
      </c>
      <c r="G15" s="36">
        <v>0.021435185185185186</v>
      </c>
      <c r="H15" s="13" t="str">
        <f t="shared" si="0"/>
        <v>3.38/km</v>
      </c>
      <c r="I15" s="14">
        <f t="shared" si="1"/>
        <v>0.0029976851851851866</v>
      </c>
      <c r="J15" s="14">
        <f>G15-INDEX($G$5:$G$152,MATCH(D15,$D$5:$D$152,0))</f>
        <v>0.0029976851851851866</v>
      </c>
    </row>
    <row r="16" spans="1:10" s="10" customFormat="1" ht="15" customHeight="1">
      <c r="A16" s="13">
        <v>12</v>
      </c>
      <c r="B16" s="18" t="s">
        <v>83</v>
      </c>
      <c r="C16" s="18" t="s">
        <v>84</v>
      </c>
      <c r="D16" s="13" t="s">
        <v>40</v>
      </c>
      <c r="E16" s="18" t="s">
        <v>77</v>
      </c>
      <c r="F16" s="36">
        <v>0.021678240740740738</v>
      </c>
      <c r="G16" s="36">
        <v>0.021678240740740738</v>
      </c>
      <c r="H16" s="13" t="str">
        <f t="shared" si="0"/>
        <v>3.40/km</v>
      </c>
      <c r="I16" s="14">
        <f t="shared" si="1"/>
        <v>0.0032407407407407385</v>
      </c>
      <c r="J16" s="14">
        <f>G16-INDEX($G$5:$G$152,MATCH(D16,$D$5:$D$152,0))</f>
        <v>0</v>
      </c>
    </row>
    <row r="17" spans="1:10" s="10" customFormat="1" ht="15" customHeight="1">
      <c r="A17" s="13">
        <v>13</v>
      </c>
      <c r="B17" s="18" t="s">
        <v>46</v>
      </c>
      <c r="C17" s="18" t="s">
        <v>15</v>
      </c>
      <c r="D17" s="13" t="s">
        <v>34</v>
      </c>
      <c r="E17" s="18" t="s">
        <v>45</v>
      </c>
      <c r="F17" s="36">
        <v>0.02171296296296296</v>
      </c>
      <c r="G17" s="36">
        <v>0.02171296296296296</v>
      </c>
      <c r="H17" s="13" t="str">
        <f t="shared" si="0"/>
        <v>3.41/km</v>
      </c>
      <c r="I17" s="14">
        <f t="shared" si="1"/>
        <v>0.0032754629629629627</v>
      </c>
      <c r="J17" s="14">
        <f>G17-INDEX($G$5:$G$152,MATCH(D17,$D$5:$D$152,0))</f>
        <v>0</v>
      </c>
    </row>
    <row r="18" spans="1:10" s="10" customFormat="1" ht="15" customHeight="1">
      <c r="A18" s="13">
        <v>14</v>
      </c>
      <c r="B18" s="18" t="s">
        <v>51</v>
      </c>
      <c r="C18" s="18" t="s">
        <v>59</v>
      </c>
      <c r="D18" s="13" t="s">
        <v>39</v>
      </c>
      <c r="E18" s="18" t="s">
        <v>36</v>
      </c>
      <c r="F18" s="36">
        <v>0.02181712962962963</v>
      </c>
      <c r="G18" s="36">
        <v>0.02181712962962963</v>
      </c>
      <c r="H18" s="13" t="str">
        <f t="shared" si="0"/>
        <v>3.42/km</v>
      </c>
      <c r="I18" s="14">
        <f t="shared" si="1"/>
        <v>0.0033796296296296317</v>
      </c>
      <c r="J18" s="14">
        <f>G18-INDEX($G$5:$G$152,MATCH(D18,$D$5:$D$152,0))</f>
        <v>0</v>
      </c>
    </row>
    <row r="19" spans="1:10" s="10" customFormat="1" ht="15" customHeight="1">
      <c r="A19" s="13">
        <v>15</v>
      </c>
      <c r="B19" s="18" t="s">
        <v>85</v>
      </c>
      <c r="C19" s="18" t="s">
        <v>11</v>
      </c>
      <c r="D19" s="13" t="s">
        <v>37</v>
      </c>
      <c r="E19" s="18" t="s">
        <v>86</v>
      </c>
      <c r="F19" s="36">
        <v>0.021956018518518517</v>
      </c>
      <c r="G19" s="36">
        <v>0.021956018518518517</v>
      </c>
      <c r="H19" s="13" t="str">
        <f t="shared" si="0"/>
        <v>3.43/km</v>
      </c>
      <c r="I19" s="14">
        <f t="shared" si="1"/>
        <v>0.003518518518518518</v>
      </c>
      <c r="J19" s="14">
        <f>G19-INDEX($G$5:$G$152,MATCH(D19,$D$5:$D$152,0))</f>
        <v>0.003518518518518518</v>
      </c>
    </row>
    <row r="20" spans="1:10" s="10" customFormat="1" ht="15" customHeight="1">
      <c r="A20" s="13">
        <v>16</v>
      </c>
      <c r="B20" s="18" t="s">
        <v>48</v>
      </c>
      <c r="C20" s="18" t="s">
        <v>25</v>
      </c>
      <c r="D20" s="13" t="s">
        <v>38</v>
      </c>
      <c r="E20" s="18" t="s">
        <v>137</v>
      </c>
      <c r="F20" s="36">
        <v>0.02199074074074074</v>
      </c>
      <c r="G20" s="36">
        <v>0.02199074074074074</v>
      </c>
      <c r="H20" s="13" t="str">
        <f t="shared" si="0"/>
        <v>3.44/km</v>
      </c>
      <c r="I20" s="14">
        <f t="shared" si="1"/>
        <v>0.0035532407407407422</v>
      </c>
      <c r="J20" s="14">
        <f>G20-INDEX($G$5:$G$152,MATCH(D20,$D$5:$D$152,0))</f>
        <v>0</v>
      </c>
    </row>
    <row r="21" spans="1:10" s="10" customFormat="1" ht="15" customHeight="1">
      <c r="A21" s="13">
        <v>17</v>
      </c>
      <c r="B21" s="18" t="s">
        <v>50</v>
      </c>
      <c r="C21" s="18" t="s">
        <v>18</v>
      </c>
      <c r="D21" s="13" t="s">
        <v>37</v>
      </c>
      <c r="E21" s="18" t="s">
        <v>138</v>
      </c>
      <c r="F21" s="36">
        <v>0.022118055555555557</v>
      </c>
      <c r="G21" s="36">
        <v>0.022118055555555557</v>
      </c>
      <c r="H21" s="13" t="str">
        <f t="shared" si="0"/>
        <v>3.45/km</v>
      </c>
      <c r="I21" s="14">
        <f t="shared" si="1"/>
        <v>0.0036805555555555584</v>
      </c>
      <c r="J21" s="14">
        <f>G21-INDEX($G$5:$G$152,MATCH(D21,$D$5:$D$152,0))</f>
        <v>0.0036805555555555584</v>
      </c>
    </row>
    <row r="22" spans="1:10" s="10" customFormat="1" ht="15" customHeight="1">
      <c r="A22" s="13">
        <v>18</v>
      </c>
      <c r="B22" s="18" t="s">
        <v>55</v>
      </c>
      <c r="C22" s="18" t="s">
        <v>16</v>
      </c>
      <c r="D22" s="13" t="s">
        <v>38</v>
      </c>
      <c r="E22" s="18" t="s">
        <v>139</v>
      </c>
      <c r="F22" s="36">
        <v>0.022407407407407407</v>
      </c>
      <c r="G22" s="36">
        <v>0.022407407407407407</v>
      </c>
      <c r="H22" s="13" t="str">
        <f t="shared" si="0"/>
        <v>3.48/km</v>
      </c>
      <c r="I22" s="14">
        <f t="shared" si="1"/>
        <v>0.003969907407407408</v>
      </c>
      <c r="J22" s="14">
        <f>G22-INDEX($G$5:$G$152,MATCH(D22,$D$5:$D$152,0))</f>
        <v>0.0004166666666666659</v>
      </c>
    </row>
    <row r="23" spans="1:10" s="10" customFormat="1" ht="15" customHeight="1">
      <c r="A23" s="13">
        <v>19</v>
      </c>
      <c r="B23" s="18" t="s">
        <v>49</v>
      </c>
      <c r="C23" s="18" t="s">
        <v>11</v>
      </c>
      <c r="D23" s="13" t="s">
        <v>37</v>
      </c>
      <c r="E23" s="18" t="s">
        <v>136</v>
      </c>
      <c r="F23" s="36">
        <v>0.02246527777777778</v>
      </c>
      <c r="G23" s="36">
        <v>0.02246527777777778</v>
      </c>
      <c r="H23" s="13" t="str">
        <f t="shared" si="0"/>
        <v>3.48/km</v>
      </c>
      <c r="I23" s="14">
        <f t="shared" si="1"/>
        <v>0.004027777777777779</v>
      </c>
      <c r="J23" s="14">
        <f>G23-INDEX($G$5:$G$152,MATCH(D23,$D$5:$D$152,0))</f>
        <v>0.004027777777777779</v>
      </c>
    </row>
    <row r="24" spans="1:10" s="10" customFormat="1" ht="15" customHeight="1">
      <c r="A24" s="13">
        <v>20</v>
      </c>
      <c r="B24" s="18" t="s">
        <v>87</v>
      </c>
      <c r="C24" s="18" t="s">
        <v>23</v>
      </c>
      <c r="D24" s="13" t="s">
        <v>37</v>
      </c>
      <c r="E24" s="18" t="s">
        <v>139</v>
      </c>
      <c r="F24" s="36">
        <v>0.022754629629629628</v>
      </c>
      <c r="G24" s="36">
        <v>0.022754629629629628</v>
      </c>
      <c r="H24" s="13" t="str">
        <f t="shared" si="0"/>
        <v>3.51/km</v>
      </c>
      <c r="I24" s="14">
        <f t="shared" si="1"/>
        <v>0.004317129629629629</v>
      </c>
      <c r="J24" s="14">
        <f>G24-INDEX($G$5:$G$152,MATCH(D24,$D$5:$D$152,0))</f>
        <v>0.004317129629629629</v>
      </c>
    </row>
    <row r="25" spans="1:10" s="10" customFormat="1" ht="15" customHeight="1">
      <c r="A25" s="13">
        <v>21</v>
      </c>
      <c r="B25" s="18" t="s">
        <v>88</v>
      </c>
      <c r="C25" s="18" t="s">
        <v>14</v>
      </c>
      <c r="D25" s="13" t="s">
        <v>35</v>
      </c>
      <c r="E25" s="18" t="s">
        <v>132</v>
      </c>
      <c r="F25" s="36">
        <v>0.02280092592592593</v>
      </c>
      <c r="G25" s="36">
        <v>0.02280092592592593</v>
      </c>
      <c r="H25" s="13" t="str">
        <f t="shared" si="0"/>
        <v>3.52/km</v>
      </c>
      <c r="I25" s="14">
        <f t="shared" si="1"/>
        <v>0.00436342592592593</v>
      </c>
      <c r="J25" s="14">
        <f>G25-INDEX($G$5:$G$152,MATCH(D25,$D$5:$D$152,0))</f>
        <v>0.003483796296296301</v>
      </c>
    </row>
    <row r="26" spans="1:10" s="10" customFormat="1" ht="15" customHeight="1">
      <c r="A26" s="13">
        <v>22</v>
      </c>
      <c r="B26" s="18" t="s">
        <v>89</v>
      </c>
      <c r="C26" s="18" t="s">
        <v>90</v>
      </c>
      <c r="D26" s="13" t="s">
        <v>47</v>
      </c>
      <c r="E26" s="18" t="s">
        <v>139</v>
      </c>
      <c r="F26" s="36">
        <v>0.02297453703703704</v>
      </c>
      <c r="G26" s="36">
        <v>0.02297453703703704</v>
      </c>
      <c r="H26" s="13" t="str">
        <f t="shared" si="0"/>
        <v>3.54/km</v>
      </c>
      <c r="I26" s="14">
        <f t="shared" si="1"/>
        <v>0.004537037037037041</v>
      </c>
      <c r="J26" s="14">
        <f>G26-INDEX($G$5:$G$152,MATCH(D26,$D$5:$D$152,0))</f>
        <v>0.0017939814814814867</v>
      </c>
    </row>
    <row r="27" spans="1:10" s="10" customFormat="1" ht="15" customHeight="1">
      <c r="A27" s="13">
        <v>23</v>
      </c>
      <c r="B27" s="18" t="s">
        <v>53</v>
      </c>
      <c r="C27" s="18" t="s">
        <v>28</v>
      </c>
      <c r="D27" s="13" t="s">
        <v>41</v>
      </c>
      <c r="E27" s="18" t="s">
        <v>91</v>
      </c>
      <c r="F27" s="36">
        <v>0.023020833333333334</v>
      </c>
      <c r="G27" s="36">
        <v>0.023020833333333334</v>
      </c>
      <c r="H27" s="13" t="str">
        <f t="shared" si="0"/>
        <v>3.54/km</v>
      </c>
      <c r="I27" s="14">
        <f t="shared" si="1"/>
        <v>0.004583333333333335</v>
      </c>
      <c r="J27" s="14">
        <f>G27-INDEX($G$5:$G$152,MATCH(D27,$D$5:$D$152,0))</f>
        <v>0</v>
      </c>
    </row>
    <row r="28" spans="1:10" s="11" customFormat="1" ht="15" customHeight="1">
      <c r="A28" s="13">
        <v>24</v>
      </c>
      <c r="B28" s="18" t="s">
        <v>92</v>
      </c>
      <c r="C28" s="18" t="s">
        <v>13</v>
      </c>
      <c r="D28" s="13" t="s">
        <v>37</v>
      </c>
      <c r="E28" s="18" t="s">
        <v>36</v>
      </c>
      <c r="F28" s="36">
        <v>0.023055555555555555</v>
      </c>
      <c r="G28" s="36">
        <v>0.023055555555555555</v>
      </c>
      <c r="H28" s="13" t="str">
        <f t="shared" si="0"/>
        <v>3.54/km</v>
      </c>
      <c r="I28" s="14">
        <f t="shared" si="1"/>
        <v>0.004618055555555556</v>
      </c>
      <c r="J28" s="14">
        <f>G28-INDEX($G$5:$G$152,MATCH(D28,$D$5:$D$152,0))</f>
        <v>0.004618055555555556</v>
      </c>
    </row>
    <row r="29" spans="1:10" ht="15" customHeight="1">
      <c r="A29" s="13">
        <v>25</v>
      </c>
      <c r="B29" s="18" t="s">
        <v>55</v>
      </c>
      <c r="C29" s="18" t="s">
        <v>32</v>
      </c>
      <c r="D29" s="13" t="s">
        <v>56</v>
      </c>
      <c r="E29" s="18" t="s">
        <v>139</v>
      </c>
      <c r="F29" s="36">
        <v>0.02309027777777778</v>
      </c>
      <c r="G29" s="36">
        <v>0.02309027777777778</v>
      </c>
      <c r="H29" s="13" t="str">
        <f aca="true" t="shared" si="2" ref="H29:H56">TEXT(INT((HOUR(G29)*3600+MINUTE(G29)*60+SECOND(G29))/$J$3/60),"0")&amp;"."&amp;TEXT(MOD((HOUR(G29)*3600+MINUTE(G29)*60+SECOND(G29))/$J$3,60),"00")&amp;"/km"</f>
        <v>3.55/km</v>
      </c>
      <c r="I29" s="14">
        <f aca="true" t="shared" si="3" ref="I29:I56">G29-$G$5</f>
        <v>0.00465277777777778</v>
      </c>
      <c r="J29" s="14">
        <f>G29-INDEX($G$5:$G$152,MATCH(D29,$D$5:$D$152,0))</f>
        <v>0</v>
      </c>
    </row>
    <row r="30" spans="1:10" ht="15" customHeight="1">
      <c r="A30" s="13">
        <v>26</v>
      </c>
      <c r="B30" s="18" t="s">
        <v>93</v>
      </c>
      <c r="C30" s="18" t="s">
        <v>12</v>
      </c>
      <c r="D30" s="13" t="s">
        <v>38</v>
      </c>
      <c r="E30" s="18" t="s">
        <v>140</v>
      </c>
      <c r="F30" s="36">
        <v>0.023414351851851853</v>
      </c>
      <c r="G30" s="36">
        <v>0.023414351851851853</v>
      </c>
      <c r="H30" s="13" t="str">
        <f t="shared" si="2"/>
        <v>3.58/km</v>
      </c>
      <c r="I30" s="14">
        <f t="shared" si="3"/>
        <v>0.004976851851851854</v>
      </c>
      <c r="J30" s="14">
        <f>G30-INDEX($G$5:$G$152,MATCH(D30,$D$5:$D$152,0))</f>
        <v>0.0014236111111111116</v>
      </c>
    </row>
    <row r="31" spans="1:10" ht="15" customHeight="1">
      <c r="A31" s="20">
        <v>27</v>
      </c>
      <c r="B31" s="24" t="s">
        <v>57</v>
      </c>
      <c r="C31" s="24" t="s">
        <v>14</v>
      </c>
      <c r="D31" s="20" t="s">
        <v>33</v>
      </c>
      <c r="E31" s="24" t="s">
        <v>21</v>
      </c>
      <c r="F31" s="37">
        <v>0.023564814814814813</v>
      </c>
      <c r="G31" s="37">
        <v>0.023564814814814813</v>
      </c>
      <c r="H31" s="20" t="str">
        <f t="shared" si="2"/>
        <v>3.60/km</v>
      </c>
      <c r="I31" s="21">
        <f t="shared" si="3"/>
        <v>0.005127314814814814</v>
      </c>
      <c r="J31" s="21">
        <f>G31-INDEX($G$5:$G$152,MATCH(D31,$D$5:$D$152,0))</f>
        <v>0.0040393518518518495</v>
      </c>
    </row>
    <row r="32" spans="1:10" ht="15" customHeight="1">
      <c r="A32" s="13">
        <v>28</v>
      </c>
      <c r="B32" s="18" t="s">
        <v>94</v>
      </c>
      <c r="C32" s="18" t="s">
        <v>95</v>
      </c>
      <c r="D32" s="13" t="s">
        <v>38</v>
      </c>
      <c r="E32" s="18" t="s">
        <v>96</v>
      </c>
      <c r="F32" s="36">
        <v>0.023657407407407408</v>
      </c>
      <c r="G32" s="36">
        <v>0.023657407407407408</v>
      </c>
      <c r="H32" s="13" t="str">
        <f t="shared" si="2"/>
        <v>4.00/km</v>
      </c>
      <c r="I32" s="14">
        <f t="shared" si="3"/>
        <v>0.005219907407407409</v>
      </c>
      <c r="J32" s="14">
        <f>G32-INDEX($G$5:$G$152,MATCH(D32,$D$5:$D$152,0))</f>
        <v>0.001666666666666667</v>
      </c>
    </row>
    <row r="33" spans="1:10" ht="15" customHeight="1">
      <c r="A33" s="13">
        <v>29</v>
      </c>
      <c r="B33" s="18" t="s">
        <v>97</v>
      </c>
      <c r="C33" s="18" t="s">
        <v>98</v>
      </c>
      <c r="D33" s="13" t="s">
        <v>38</v>
      </c>
      <c r="E33" s="18" t="s">
        <v>99</v>
      </c>
      <c r="F33" s="36">
        <v>0.024131944444444445</v>
      </c>
      <c r="G33" s="36">
        <v>0.024131944444444445</v>
      </c>
      <c r="H33" s="13" t="str">
        <f t="shared" si="2"/>
        <v>4.05/km</v>
      </c>
      <c r="I33" s="14">
        <f t="shared" si="3"/>
        <v>0.005694444444444446</v>
      </c>
      <c r="J33" s="14">
        <f>G33-INDEX($G$5:$G$152,MATCH(D33,$D$5:$D$152,0))</f>
        <v>0.002141203703703704</v>
      </c>
    </row>
    <row r="34" spans="1:10" ht="15" customHeight="1">
      <c r="A34" s="13">
        <v>30</v>
      </c>
      <c r="B34" s="18" t="s">
        <v>100</v>
      </c>
      <c r="C34" s="18" t="s">
        <v>26</v>
      </c>
      <c r="D34" s="13" t="s">
        <v>37</v>
      </c>
      <c r="E34" s="18" t="s">
        <v>138</v>
      </c>
      <c r="F34" s="36">
        <v>0.02423611111111111</v>
      </c>
      <c r="G34" s="36">
        <v>0.02423611111111111</v>
      </c>
      <c r="H34" s="13" t="str">
        <f t="shared" si="2"/>
        <v>4.06/km</v>
      </c>
      <c r="I34" s="14">
        <f t="shared" si="3"/>
        <v>0.005798611111111112</v>
      </c>
      <c r="J34" s="14">
        <f>G34-INDEX($G$5:$G$152,MATCH(D34,$D$5:$D$152,0))</f>
        <v>0.005798611111111112</v>
      </c>
    </row>
    <row r="35" spans="1:10" ht="15" customHeight="1">
      <c r="A35" s="13">
        <v>31</v>
      </c>
      <c r="B35" s="18" t="s">
        <v>83</v>
      </c>
      <c r="C35" s="18" t="s">
        <v>101</v>
      </c>
      <c r="D35" s="13" t="s">
        <v>34</v>
      </c>
      <c r="E35" s="18" t="s">
        <v>134</v>
      </c>
      <c r="F35" s="36">
        <v>0.024537037037037038</v>
      </c>
      <c r="G35" s="36">
        <v>0.024537037037037038</v>
      </c>
      <c r="H35" s="13" t="str">
        <f t="shared" si="2"/>
        <v>4.09/km</v>
      </c>
      <c r="I35" s="14">
        <f t="shared" si="3"/>
        <v>0.006099537037037039</v>
      </c>
      <c r="J35" s="14">
        <f>G35-INDEX($G$5:$G$152,MATCH(D35,$D$5:$D$152,0))</f>
        <v>0.002824074074074076</v>
      </c>
    </row>
    <row r="36" spans="1:10" ht="15" customHeight="1">
      <c r="A36" s="13">
        <v>32</v>
      </c>
      <c r="B36" s="18" t="s">
        <v>102</v>
      </c>
      <c r="C36" s="18" t="s">
        <v>17</v>
      </c>
      <c r="D36" s="13" t="s">
        <v>37</v>
      </c>
      <c r="E36" s="18" t="s">
        <v>103</v>
      </c>
      <c r="F36" s="36">
        <v>0.024641203703703703</v>
      </c>
      <c r="G36" s="36">
        <v>0.024641203703703703</v>
      </c>
      <c r="H36" s="13" t="str">
        <f t="shared" si="2"/>
        <v>4.10/km</v>
      </c>
      <c r="I36" s="14">
        <f t="shared" si="3"/>
        <v>0.006203703703703704</v>
      </c>
      <c r="J36" s="14">
        <f>G36-INDEX($G$5:$G$152,MATCH(D36,$D$5:$D$152,0))</f>
        <v>0.006203703703703704</v>
      </c>
    </row>
    <row r="37" spans="1:10" ht="15" customHeight="1">
      <c r="A37" s="13">
        <v>33</v>
      </c>
      <c r="B37" s="18" t="s">
        <v>104</v>
      </c>
      <c r="C37" s="18" t="s">
        <v>105</v>
      </c>
      <c r="D37" s="13" t="s">
        <v>56</v>
      </c>
      <c r="E37" s="18" t="s">
        <v>141</v>
      </c>
      <c r="F37" s="36">
        <v>0.025729166666666664</v>
      </c>
      <c r="G37" s="36">
        <v>0.025729166666666664</v>
      </c>
      <c r="H37" s="13" t="str">
        <f t="shared" si="2"/>
        <v>4.22/km</v>
      </c>
      <c r="I37" s="14">
        <f t="shared" si="3"/>
        <v>0.007291666666666665</v>
      </c>
      <c r="J37" s="14">
        <f>G37-INDEX($G$5:$G$152,MATCH(D37,$D$5:$D$152,0))</f>
        <v>0.002638888888888885</v>
      </c>
    </row>
    <row r="38" spans="1:10" ht="15" customHeight="1">
      <c r="A38" s="13">
        <v>34</v>
      </c>
      <c r="B38" s="18" t="s">
        <v>61</v>
      </c>
      <c r="C38" s="18" t="s">
        <v>62</v>
      </c>
      <c r="D38" s="13" t="s">
        <v>37</v>
      </c>
      <c r="E38" s="18" t="s">
        <v>45</v>
      </c>
      <c r="F38" s="36">
        <v>0.02642361111111111</v>
      </c>
      <c r="G38" s="36">
        <v>0.02642361111111111</v>
      </c>
      <c r="H38" s="13" t="str">
        <f t="shared" si="2"/>
        <v>4.29/km</v>
      </c>
      <c r="I38" s="14">
        <f t="shared" si="3"/>
        <v>0.00798611111111111</v>
      </c>
      <c r="J38" s="14">
        <f>G38-INDEX($G$5:$G$152,MATCH(D38,$D$5:$D$152,0))</f>
        <v>0.00798611111111111</v>
      </c>
    </row>
    <row r="39" spans="1:10" ht="15" customHeight="1">
      <c r="A39" s="13">
        <v>35</v>
      </c>
      <c r="B39" s="18" t="s">
        <v>106</v>
      </c>
      <c r="C39" s="18" t="s">
        <v>107</v>
      </c>
      <c r="D39" s="13" t="s">
        <v>108</v>
      </c>
      <c r="E39" s="18" t="s">
        <v>138</v>
      </c>
      <c r="F39" s="36">
        <v>0.026689814814814816</v>
      </c>
      <c r="G39" s="36">
        <v>0.026689814814814816</v>
      </c>
      <c r="H39" s="13" t="str">
        <f t="shared" si="2"/>
        <v>4.31/km</v>
      </c>
      <c r="I39" s="14">
        <f t="shared" si="3"/>
        <v>0.008252314814814816</v>
      </c>
      <c r="J39" s="14">
        <f>G39-INDEX($G$5:$G$152,MATCH(D39,$D$5:$D$152,0))</f>
        <v>0</v>
      </c>
    </row>
    <row r="40" spans="1:10" ht="15" customHeight="1">
      <c r="A40" s="13">
        <v>36</v>
      </c>
      <c r="B40" s="18" t="s">
        <v>57</v>
      </c>
      <c r="C40" s="18" t="s">
        <v>58</v>
      </c>
      <c r="D40" s="13" t="s">
        <v>33</v>
      </c>
      <c r="E40" s="18" t="s">
        <v>138</v>
      </c>
      <c r="F40" s="36">
        <v>0.026828703703703702</v>
      </c>
      <c r="G40" s="36">
        <v>0.026828703703703702</v>
      </c>
      <c r="H40" s="13" t="str">
        <f t="shared" si="2"/>
        <v>4.33/km</v>
      </c>
      <c r="I40" s="14">
        <f t="shared" si="3"/>
        <v>0.008391203703703703</v>
      </c>
      <c r="J40" s="14">
        <f>G40-INDEX($G$5:$G$152,MATCH(D40,$D$5:$D$152,0))</f>
        <v>0.007303240740740739</v>
      </c>
    </row>
    <row r="41" spans="1:10" ht="15" customHeight="1">
      <c r="A41" s="20">
        <v>37</v>
      </c>
      <c r="B41" s="24" t="s">
        <v>109</v>
      </c>
      <c r="C41" s="24" t="s">
        <v>110</v>
      </c>
      <c r="D41" s="20" t="s">
        <v>56</v>
      </c>
      <c r="E41" s="24" t="s">
        <v>21</v>
      </c>
      <c r="F41" s="37">
        <v>0.027430555555555555</v>
      </c>
      <c r="G41" s="37">
        <v>0.027430555555555555</v>
      </c>
      <c r="H41" s="20" t="str">
        <f t="shared" si="2"/>
        <v>4.39/km</v>
      </c>
      <c r="I41" s="21">
        <f t="shared" si="3"/>
        <v>0.008993055555555556</v>
      </c>
      <c r="J41" s="21">
        <f>G41-INDEX($G$5:$G$152,MATCH(D41,$D$5:$D$152,0))</f>
        <v>0.004340277777777776</v>
      </c>
    </row>
    <row r="42" spans="1:10" ht="15" customHeight="1">
      <c r="A42" s="13">
        <v>38</v>
      </c>
      <c r="B42" s="18" t="s">
        <v>111</v>
      </c>
      <c r="C42" s="18" t="s">
        <v>15</v>
      </c>
      <c r="D42" s="13" t="s">
        <v>37</v>
      </c>
      <c r="E42" s="18" t="s">
        <v>133</v>
      </c>
      <c r="F42" s="36">
        <v>0.027696759259259258</v>
      </c>
      <c r="G42" s="36">
        <v>0.027696759259259258</v>
      </c>
      <c r="H42" s="13" t="str">
        <f t="shared" si="2"/>
        <v>4.42/km</v>
      </c>
      <c r="I42" s="14">
        <f t="shared" si="3"/>
        <v>0.009259259259259259</v>
      </c>
      <c r="J42" s="14">
        <f>G42-INDEX($G$5:$G$152,MATCH(D42,$D$5:$D$152,0))</f>
        <v>0.009259259259259259</v>
      </c>
    </row>
    <row r="43" spans="1:10" ht="15" customHeight="1">
      <c r="A43" s="13">
        <v>39</v>
      </c>
      <c r="B43" s="18" t="s">
        <v>112</v>
      </c>
      <c r="C43" s="18" t="s">
        <v>12</v>
      </c>
      <c r="D43" s="13" t="s">
        <v>38</v>
      </c>
      <c r="E43" s="18" t="s">
        <v>113</v>
      </c>
      <c r="F43" s="36">
        <v>0.02836805555555556</v>
      </c>
      <c r="G43" s="36">
        <v>0.02836805555555556</v>
      </c>
      <c r="H43" s="13" t="str">
        <f t="shared" si="2"/>
        <v>4.48/km</v>
      </c>
      <c r="I43" s="14">
        <f t="shared" si="3"/>
        <v>0.00993055555555556</v>
      </c>
      <c r="J43" s="14">
        <f>G43-INDEX($G$5:$G$152,MATCH(D43,$D$5:$D$152,0))</f>
        <v>0.006377314814814818</v>
      </c>
    </row>
    <row r="44" spans="1:10" ht="15" customHeight="1">
      <c r="A44" s="20">
        <v>40</v>
      </c>
      <c r="B44" s="24" t="s">
        <v>114</v>
      </c>
      <c r="C44" s="24" t="s">
        <v>115</v>
      </c>
      <c r="D44" s="20" t="s">
        <v>40</v>
      </c>
      <c r="E44" s="24" t="s">
        <v>21</v>
      </c>
      <c r="F44" s="37">
        <v>0.028460648148148148</v>
      </c>
      <c r="G44" s="37">
        <v>0.028460648148148148</v>
      </c>
      <c r="H44" s="20" t="str">
        <f t="shared" si="2"/>
        <v>4.49/km</v>
      </c>
      <c r="I44" s="21">
        <f t="shared" si="3"/>
        <v>0.010023148148148149</v>
      </c>
      <c r="J44" s="21">
        <f>G44-INDEX($G$5:$G$152,MATCH(D44,$D$5:$D$152,0))</f>
        <v>0.006782407407407411</v>
      </c>
    </row>
    <row r="45" spans="1:10" ht="15" customHeight="1">
      <c r="A45" s="20">
        <v>41</v>
      </c>
      <c r="B45" s="24" t="s">
        <v>116</v>
      </c>
      <c r="C45" s="24" t="s">
        <v>22</v>
      </c>
      <c r="D45" s="20" t="s">
        <v>41</v>
      </c>
      <c r="E45" s="24" t="s">
        <v>21</v>
      </c>
      <c r="F45" s="37">
        <v>0.028460648148148148</v>
      </c>
      <c r="G45" s="37">
        <v>0.028460648148148148</v>
      </c>
      <c r="H45" s="20" t="str">
        <f t="shared" si="2"/>
        <v>4.49/km</v>
      </c>
      <c r="I45" s="21">
        <f t="shared" si="3"/>
        <v>0.010023148148148149</v>
      </c>
      <c r="J45" s="21">
        <f>G45-INDEX($G$5:$G$152,MATCH(D45,$D$5:$D$152,0))</f>
        <v>0.005439814814814814</v>
      </c>
    </row>
    <row r="46" spans="1:10" ht="15" customHeight="1">
      <c r="A46" s="13">
        <v>42</v>
      </c>
      <c r="B46" s="18" t="s">
        <v>117</v>
      </c>
      <c r="C46" s="18" t="s">
        <v>69</v>
      </c>
      <c r="D46" s="13" t="s">
        <v>41</v>
      </c>
      <c r="E46" s="18" t="s">
        <v>142</v>
      </c>
      <c r="F46" s="36">
        <v>0.028946759259259255</v>
      </c>
      <c r="G46" s="36">
        <v>0.028946759259259255</v>
      </c>
      <c r="H46" s="13" t="str">
        <f t="shared" si="2"/>
        <v>4.54/km</v>
      </c>
      <c r="I46" s="14">
        <f t="shared" si="3"/>
        <v>0.010509259259259256</v>
      </c>
      <c r="J46" s="14">
        <f>G46-INDEX($G$5:$G$152,MATCH(D46,$D$5:$D$152,0))</f>
        <v>0.005925925925925921</v>
      </c>
    </row>
    <row r="47" spans="1:10" ht="15" customHeight="1">
      <c r="A47" s="13">
        <v>43</v>
      </c>
      <c r="B47" s="18" t="s">
        <v>118</v>
      </c>
      <c r="C47" s="18" t="s">
        <v>98</v>
      </c>
      <c r="D47" s="13" t="s">
        <v>39</v>
      </c>
      <c r="E47" s="18" t="s">
        <v>143</v>
      </c>
      <c r="F47" s="36">
        <v>0.028993055555555553</v>
      </c>
      <c r="G47" s="36">
        <v>0.028993055555555553</v>
      </c>
      <c r="H47" s="13" t="str">
        <f t="shared" si="2"/>
        <v>4.55/km</v>
      </c>
      <c r="I47" s="14">
        <f t="shared" si="3"/>
        <v>0.010555555555555554</v>
      </c>
      <c r="J47" s="14">
        <f>G47-INDEX($G$5:$G$152,MATCH(D47,$D$5:$D$152,0))</f>
        <v>0.007175925925925922</v>
      </c>
    </row>
    <row r="48" spans="1:10" ht="15" customHeight="1">
      <c r="A48" s="13">
        <v>44</v>
      </c>
      <c r="B48" s="18" t="s">
        <v>63</v>
      </c>
      <c r="C48" s="18" t="s">
        <v>29</v>
      </c>
      <c r="D48" s="13" t="s">
        <v>60</v>
      </c>
      <c r="E48" s="18" t="s">
        <v>139</v>
      </c>
      <c r="F48" s="36">
        <v>0.029212962962962965</v>
      </c>
      <c r="G48" s="36">
        <v>0.029212962962962965</v>
      </c>
      <c r="H48" s="13" t="str">
        <f t="shared" si="2"/>
        <v>4.57/km</v>
      </c>
      <c r="I48" s="14">
        <f t="shared" si="3"/>
        <v>0.010775462962962966</v>
      </c>
      <c r="J48" s="14">
        <f>G48-INDEX($G$5:$G$152,MATCH(D48,$D$5:$D$152,0))</f>
        <v>0</v>
      </c>
    </row>
    <row r="49" spans="1:10" ht="15" customHeight="1">
      <c r="A49" s="13">
        <v>45</v>
      </c>
      <c r="B49" s="18" t="s">
        <v>104</v>
      </c>
      <c r="C49" s="18" t="s">
        <v>119</v>
      </c>
      <c r="D49" s="13" t="s">
        <v>40</v>
      </c>
      <c r="E49" s="18" t="s">
        <v>141</v>
      </c>
      <c r="F49" s="36">
        <v>0.029375</v>
      </c>
      <c r="G49" s="36">
        <v>0.029375</v>
      </c>
      <c r="H49" s="13" t="str">
        <f t="shared" si="2"/>
        <v>4.59/km</v>
      </c>
      <c r="I49" s="14">
        <f t="shared" si="3"/>
        <v>0.0109375</v>
      </c>
      <c r="J49" s="14">
        <f>G49-INDEX($G$5:$G$152,MATCH(D49,$D$5:$D$152,0))</f>
        <v>0.007696759259259261</v>
      </c>
    </row>
    <row r="50" spans="1:10" ht="15" customHeight="1">
      <c r="A50" s="13">
        <v>46</v>
      </c>
      <c r="B50" s="18" t="s">
        <v>120</v>
      </c>
      <c r="C50" s="18" t="s">
        <v>121</v>
      </c>
      <c r="D50" s="13" t="s">
        <v>52</v>
      </c>
      <c r="E50" s="18" t="s">
        <v>103</v>
      </c>
      <c r="F50" s="36">
        <v>0.03009259259259259</v>
      </c>
      <c r="G50" s="36">
        <v>0.03009259259259259</v>
      </c>
      <c r="H50" s="13" t="str">
        <f t="shared" si="2"/>
        <v>5.06/km</v>
      </c>
      <c r="I50" s="14">
        <f t="shared" si="3"/>
        <v>0.011655092592592592</v>
      </c>
      <c r="J50" s="14">
        <f>G50-INDEX($G$5:$G$152,MATCH(D50,$D$5:$D$152,0))</f>
        <v>0</v>
      </c>
    </row>
    <row r="51" spans="1:10" ht="15" customHeight="1">
      <c r="A51" s="13">
        <v>47</v>
      </c>
      <c r="B51" s="18" t="s">
        <v>65</v>
      </c>
      <c r="C51" s="18" t="s">
        <v>20</v>
      </c>
      <c r="D51" s="13" t="s">
        <v>56</v>
      </c>
      <c r="E51" s="18" t="s">
        <v>138</v>
      </c>
      <c r="F51" s="36">
        <v>0.03144675925925926</v>
      </c>
      <c r="G51" s="36">
        <v>0.03144675925925926</v>
      </c>
      <c r="H51" s="13" t="str">
        <f t="shared" si="2"/>
        <v>5.20/km</v>
      </c>
      <c r="I51" s="14">
        <f t="shared" si="3"/>
        <v>0.013009259259259259</v>
      </c>
      <c r="J51" s="14">
        <f>G51-INDEX($G$5:$G$152,MATCH(D51,$D$5:$D$152,0))</f>
        <v>0.008356481481481479</v>
      </c>
    </row>
    <row r="52" spans="1:10" ht="15" customHeight="1">
      <c r="A52" s="13">
        <v>48</v>
      </c>
      <c r="B52" s="18" t="s">
        <v>64</v>
      </c>
      <c r="C52" s="18" t="s">
        <v>14</v>
      </c>
      <c r="D52" s="13" t="s">
        <v>39</v>
      </c>
      <c r="E52" s="18" t="s">
        <v>122</v>
      </c>
      <c r="F52" s="36">
        <v>0.031886574074074074</v>
      </c>
      <c r="G52" s="36">
        <v>0.031886574074074074</v>
      </c>
      <c r="H52" s="13" t="str">
        <f t="shared" si="2"/>
        <v>5.24/km</v>
      </c>
      <c r="I52" s="14">
        <f t="shared" si="3"/>
        <v>0.013449074074074075</v>
      </c>
      <c r="J52" s="14">
        <f>G52-INDEX($G$5:$G$152,MATCH(D52,$D$5:$D$152,0))</f>
        <v>0.010069444444444443</v>
      </c>
    </row>
    <row r="53" spans="1:10" ht="15" customHeight="1">
      <c r="A53" s="13">
        <v>49</v>
      </c>
      <c r="B53" s="18" t="s">
        <v>123</v>
      </c>
      <c r="C53" s="18" t="s">
        <v>124</v>
      </c>
      <c r="D53" s="13" t="s">
        <v>125</v>
      </c>
      <c r="E53" s="18" t="s">
        <v>122</v>
      </c>
      <c r="F53" s="36">
        <v>0.031886574074074074</v>
      </c>
      <c r="G53" s="36">
        <v>0.031886574074074074</v>
      </c>
      <c r="H53" s="13" t="str">
        <f t="shared" si="2"/>
        <v>5.24/km</v>
      </c>
      <c r="I53" s="14">
        <f t="shared" si="3"/>
        <v>0.013449074074074075</v>
      </c>
      <c r="J53" s="14">
        <f>G53-INDEX($G$5:$G$152,MATCH(D53,$D$5:$D$152,0))</f>
        <v>0</v>
      </c>
    </row>
    <row r="54" spans="1:10" ht="15" customHeight="1">
      <c r="A54" s="13">
        <v>50</v>
      </c>
      <c r="B54" s="18" t="s">
        <v>126</v>
      </c>
      <c r="C54" s="18" t="s">
        <v>13</v>
      </c>
      <c r="D54" s="13" t="s">
        <v>54</v>
      </c>
      <c r="E54" s="18" t="s">
        <v>113</v>
      </c>
      <c r="F54" s="36">
        <v>0.03247685185185185</v>
      </c>
      <c r="G54" s="36">
        <v>0.03247685185185185</v>
      </c>
      <c r="H54" s="13" t="str">
        <f t="shared" si="2"/>
        <v>5.30/km</v>
      </c>
      <c r="I54" s="14">
        <f t="shared" si="3"/>
        <v>0.014039351851851848</v>
      </c>
      <c r="J54" s="14">
        <f>G54-INDEX($G$5:$G$152,MATCH(D54,$D$5:$D$152,0))</f>
        <v>0</v>
      </c>
    </row>
    <row r="55" spans="1:10" ht="15" customHeight="1">
      <c r="A55" s="13">
        <v>51</v>
      </c>
      <c r="B55" s="18" t="s">
        <v>55</v>
      </c>
      <c r="C55" s="18" t="s">
        <v>18</v>
      </c>
      <c r="D55" s="13" t="s">
        <v>60</v>
      </c>
      <c r="E55" s="18" t="s">
        <v>139</v>
      </c>
      <c r="F55" s="36">
        <v>0.03439814814814814</v>
      </c>
      <c r="G55" s="36">
        <v>0.03439814814814814</v>
      </c>
      <c r="H55" s="13" t="str">
        <f t="shared" si="2"/>
        <v>5.50/km</v>
      </c>
      <c r="I55" s="14">
        <f t="shared" si="3"/>
        <v>0.015960648148148144</v>
      </c>
      <c r="J55" s="14">
        <f>G55-INDEX($G$5:$G$152,MATCH(D55,$D$5:$D$152,0))</f>
        <v>0.005185185185185178</v>
      </c>
    </row>
    <row r="56" spans="1:10" ht="15" customHeight="1">
      <c r="A56" s="38">
        <v>52</v>
      </c>
      <c r="B56" s="39" t="s">
        <v>127</v>
      </c>
      <c r="C56" s="39" t="s">
        <v>128</v>
      </c>
      <c r="D56" s="38" t="s">
        <v>41</v>
      </c>
      <c r="E56" s="39" t="s">
        <v>21</v>
      </c>
      <c r="F56" s="40">
        <v>0.0397337962962963</v>
      </c>
      <c r="G56" s="40">
        <v>0.0397337962962963</v>
      </c>
      <c r="H56" s="38" t="str">
        <f t="shared" si="2"/>
        <v>6.44/km</v>
      </c>
      <c r="I56" s="41">
        <f t="shared" si="3"/>
        <v>0.021296296296296303</v>
      </c>
      <c r="J56" s="41">
        <f>G56-INDEX($G$5:$G$152,MATCH(D56,$D$5:$D$152,0))</f>
        <v>0.016712962962962968</v>
      </c>
    </row>
  </sheetData>
  <sheetProtection/>
  <autoFilter ref="A4:J5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Notturna di Caprarola</v>
      </c>
      <c r="B1" s="32"/>
      <c r="C1" s="33"/>
    </row>
    <row r="2" spans="1:3" ht="24" customHeight="1">
      <c r="A2" s="29" t="str">
        <f>Individuale!A2</f>
        <v>1ª edizione </v>
      </c>
      <c r="B2" s="29"/>
      <c r="C2" s="29"/>
    </row>
    <row r="3" spans="1:3" ht="24" customHeight="1">
      <c r="A3" s="34" t="str">
        <f>Individuale!A3</f>
        <v>Caprarola (VT) Italia - Domenica 27/07/2014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139</v>
      </c>
      <c r="C5" s="25">
        <v>6</v>
      </c>
    </row>
    <row r="6" spans="1:3" ht="15" customHeight="1">
      <c r="A6" s="13">
        <v>2</v>
      </c>
      <c r="B6" s="18" t="s">
        <v>138</v>
      </c>
      <c r="C6" s="22">
        <v>5</v>
      </c>
    </row>
    <row r="7" spans="1:3" ht="15" customHeight="1">
      <c r="A7" s="20">
        <v>3</v>
      </c>
      <c r="B7" s="24" t="s">
        <v>21</v>
      </c>
      <c r="C7" s="26">
        <v>5</v>
      </c>
    </row>
    <row r="8" spans="1:3" ht="15" customHeight="1">
      <c r="A8" s="13">
        <v>4</v>
      </c>
      <c r="B8" s="18" t="s">
        <v>45</v>
      </c>
      <c r="C8" s="22">
        <v>3</v>
      </c>
    </row>
    <row r="9" spans="1:3" ht="15" customHeight="1">
      <c r="A9" s="13">
        <v>5</v>
      </c>
      <c r="B9" s="18" t="s">
        <v>134</v>
      </c>
      <c r="C9" s="22">
        <v>2</v>
      </c>
    </row>
    <row r="10" spans="1:3" ht="15" customHeight="1">
      <c r="A10" s="13">
        <v>6</v>
      </c>
      <c r="B10" s="18" t="s">
        <v>136</v>
      </c>
      <c r="C10" s="22">
        <v>2</v>
      </c>
    </row>
    <row r="11" spans="1:3" ht="15" customHeight="1">
      <c r="A11" s="13">
        <v>7</v>
      </c>
      <c r="B11" s="18" t="s">
        <v>141</v>
      </c>
      <c r="C11" s="22">
        <v>2</v>
      </c>
    </row>
    <row r="12" spans="1:3" ht="15" customHeight="1">
      <c r="A12" s="13">
        <v>8</v>
      </c>
      <c r="B12" s="18" t="s">
        <v>135</v>
      </c>
      <c r="C12" s="22">
        <v>2</v>
      </c>
    </row>
    <row r="13" spans="1:3" ht="15" customHeight="1">
      <c r="A13" s="13">
        <v>9</v>
      </c>
      <c r="B13" s="18" t="s">
        <v>36</v>
      </c>
      <c r="C13" s="22">
        <v>2</v>
      </c>
    </row>
    <row r="14" spans="1:3" ht="15" customHeight="1">
      <c r="A14" s="13">
        <v>10</v>
      </c>
      <c r="B14" s="18" t="s">
        <v>77</v>
      </c>
      <c r="C14" s="22">
        <v>2</v>
      </c>
    </row>
    <row r="15" spans="1:3" ht="15" customHeight="1">
      <c r="A15" s="13">
        <v>11</v>
      </c>
      <c r="B15" s="18" t="s">
        <v>103</v>
      </c>
      <c r="C15" s="22">
        <v>2</v>
      </c>
    </row>
    <row r="16" spans="1:3" ht="15" customHeight="1">
      <c r="A16" s="13">
        <v>12</v>
      </c>
      <c r="B16" s="18" t="s">
        <v>113</v>
      </c>
      <c r="C16" s="22">
        <v>2</v>
      </c>
    </row>
    <row r="17" spans="1:3" ht="15" customHeight="1">
      <c r="A17" s="13">
        <v>13</v>
      </c>
      <c r="B17" s="18" t="s">
        <v>122</v>
      </c>
      <c r="C17" s="22">
        <v>2</v>
      </c>
    </row>
    <row r="18" spans="1:3" ht="15" customHeight="1">
      <c r="A18" s="13">
        <v>14</v>
      </c>
      <c r="B18" s="18" t="s">
        <v>80</v>
      </c>
      <c r="C18" s="22">
        <v>1</v>
      </c>
    </row>
    <row r="19" spans="1:3" ht="15" customHeight="1">
      <c r="A19" s="13">
        <v>15</v>
      </c>
      <c r="B19" s="18" t="s">
        <v>140</v>
      </c>
      <c r="C19" s="22">
        <v>1</v>
      </c>
    </row>
    <row r="20" spans="1:3" ht="15" customHeight="1">
      <c r="A20" s="13">
        <v>16</v>
      </c>
      <c r="B20" s="18" t="s">
        <v>142</v>
      </c>
      <c r="C20" s="22">
        <v>1</v>
      </c>
    </row>
    <row r="21" spans="1:3" ht="15" customHeight="1">
      <c r="A21" s="13">
        <v>17</v>
      </c>
      <c r="B21" s="18" t="s">
        <v>137</v>
      </c>
      <c r="C21" s="22">
        <v>1</v>
      </c>
    </row>
    <row r="22" spans="1:3" ht="15" customHeight="1">
      <c r="A22" s="13">
        <v>18</v>
      </c>
      <c r="B22" s="18" t="s">
        <v>75</v>
      </c>
      <c r="C22" s="22">
        <v>1</v>
      </c>
    </row>
    <row r="23" spans="1:3" ht="15" customHeight="1">
      <c r="A23" s="13">
        <v>19</v>
      </c>
      <c r="B23" s="18" t="s">
        <v>99</v>
      </c>
      <c r="C23" s="22">
        <v>1</v>
      </c>
    </row>
    <row r="24" spans="1:3" ht="15" customHeight="1">
      <c r="A24" s="13">
        <v>20</v>
      </c>
      <c r="B24" s="18" t="s">
        <v>82</v>
      </c>
      <c r="C24" s="22">
        <v>1</v>
      </c>
    </row>
    <row r="25" spans="1:3" ht="15" customHeight="1">
      <c r="A25" s="13">
        <v>21</v>
      </c>
      <c r="B25" s="18" t="s">
        <v>86</v>
      </c>
      <c r="C25" s="22">
        <v>1</v>
      </c>
    </row>
    <row r="26" spans="1:3" ht="15" customHeight="1">
      <c r="A26" s="13">
        <v>22</v>
      </c>
      <c r="B26" s="18" t="s">
        <v>132</v>
      </c>
      <c r="C26" s="22">
        <v>1</v>
      </c>
    </row>
    <row r="27" spans="1:3" ht="15" customHeight="1">
      <c r="A27" s="13">
        <v>23</v>
      </c>
      <c r="B27" s="18" t="s">
        <v>133</v>
      </c>
      <c r="C27" s="22">
        <v>1</v>
      </c>
    </row>
    <row r="28" spans="1:3" ht="15" customHeight="1">
      <c r="A28" s="13">
        <v>24</v>
      </c>
      <c r="B28" s="18" t="s">
        <v>96</v>
      </c>
      <c r="C28" s="22">
        <v>1</v>
      </c>
    </row>
    <row r="29" spans="1:3" ht="15" customHeight="1">
      <c r="A29" s="13">
        <v>25</v>
      </c>
      <c r="B29" s="18" t="s">
        <v>67</v>
      </c>
      <c r="C29" s="22">
        <v>1</v>
      </c>
    </row>
    <row r="30" spans="1:3" ht="15" customHeight="1">
      <c r="A30" s="13">
        <v>26</v>
      </c>
      <c r="B30" s="18" t="s">
        <v>44</v>
      </c>
      <c r="C30" s="22">
        <v>1</v>
      </c>
    </row>
    <row r="31" spans="1:3" ht="15" customHeight="1">
      <c r="A31" s="13">
        <v>27</v>
      </c>
      <c r="B31" s="18" t="s">
        <v>143</v>
      </c>
      <c r="C31" s="22">
        <v>1</v>
      </c>
    </row>
    <row r="32" spans="1:3" ht="15" customHeight="1">
      <c r="A32" s="16">
        <v>28</v>
      </c>
      <c r="B32" s="19" t="s">
        <v>91</v>
      </c>
      <c r="C32" s="23">
        <v>1</v>
      </c>
    </row>
    <row r="33" ht="12.75">
      <c r="C33" s="2">
        <f>SUM(C5:C32)</f>
        <v>52</v>
      </c>
    </row>
  </sheetData>
  <sheetProtection/>
  <autoFilter ref="A4:C5">
    <sortState ref="A5:C33">
      <sortCondition descending="1" sortBy="value" ref="C5:C3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2014-08-03T11:15:13Z</dcterms:modified>
  <cp:category/>
  <cp:version/>
  <cp:contentType/>
  <cp:contentStatus/>
</cp:coreProperties>
</file>