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'Individuale'!$A$4:$J$56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<sst xmlns="http://schemas.openxmlformats.org/spreadsheetml/2006/main" count="251" uniqueCount="153">
  <si>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</si>
  <si>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</si>
  <si>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</si>
  <si>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</si>
  <si>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</si>
  <si>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</si>
  <si>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</si>
  <si>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</si>
  <si>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</si>
  <si>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</si>
  <si>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</si>
  <si>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</si>
  <si>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FABRIZIO</t>
  </si>
  <si>
    <t>SERGIO</t>
  </si>
  <si>
    <t>GIOVANNI</t>
  </si>
  <si>
    <t>FABIO</t>
  </si>
  <si>
    <t>PAOLO</t>
  </si>
  <si>
    <t>MARCO</t>
  </si>
  <si>
    <t>ROBERTO</t>
  </si>
  <si>
    <t>VINCENZO</t>
  </si>
  <si>
    <t>MARIO</t>
  </si>
  <si>
    <t>MICHELE</t>
  </si>
  <si>
    <t>MASSIMILIANO</t>
  </si>
  <si>
    <t>ALESSANDRO</t>
  </si>
  <si>
    <t>ROBERTA</t>
  </si>
  <si>
    <t>CECCACCI</t>
  </si>
  <si>
    <t>SALVATORE</t>
  </si>
  <si>
    <t>CLAUDIO</t>
  </si>
  <si>
    <t>ANDREA</t>
  </si>
  <si>
    <t>RICCARDO</t>
  </si>
  <si>
    <t>FRANCESCO</t>
  </si>
  <si>
    <t>GIANNI</t>
  </si>
  <si>
    <t>GIANCARLO</t>
  </si>
  <si>
    <t>ANNA</t>
  </si>
  <si>
    <t>DARIO</t>
  </si>
  <si>
    <t>AICS</t>
  </si>
  <si>
    <t>MAIURI</t>
  </si>
  <si>
    <t>IVANA</t>
  </si>
  <si>
    <t>ANTONINO</t>
  </si>
  <si>
    <t>ITALO</t>
  </si>
  <si>
    <t>ALESSANDRA</t>
  </si>
  <si>
    <t>DAMIANO</t>
  </si>
  <si>
    <t>ANTONELLA</t>
  </si>
  <si>
    <t>ALBERTI</t>
  </si>
  <si>
    <t>MIRCO</t>
  </si>
  <si>
    <t>SM35</t>
  </si>
  <si>
    <t>BOGA SPORT</t>
  </si>
  <si>
    <t>GIUDICE</t>
  </si>
  <si>
    <t>ATLETICA MONTEMARIO</t>
  </si>
  <si>
    <t>BRANCA</t>
  </si>
  <si>
    <t>SM40</t>
  </si>
  <si>
    <t>PFIZER ITALIA RUNNING TEAM</t>
  </si>
  <si>
    <t>FASOLI</t>
  </si>
  <si>
    <t>SM45</t>
  </si>
  <si>
    <t>RUNNING EVOLUTION</t>
  </si>
  <si>
    <t>SABBATINI</t>
  </si>
  <si>
    <t>SM50</t>
  </si>
  <si>
    <t>ATL LA SBARRA</t>
  </si>
  <si>
    <t>DE FAZIO</t>
  </si>
  <si>
    <t>UISP ROMA</t>
  </si>
  <si>
    <t>GUGLIELMI</t>
  </si>
  <si>
    <t>GSD PETER PAN</t>
  </si>
  <si>
    <t>PAONE</t>
  </si>
  <si>
    <t>SM60</t>
  </si>
  <si>
    <t>SS LAZIO</t>
  </si>
  <si>
    <t>BALDACCI</t>
  </si>
  <si>
    <t>LUCIANO</t>
  </si>
  <si>
    <t>SM55</t>
  </si>
  <si>
    <t>ASD PODISTICA POMEZIA</t>
  </si>
  <si>
    <t>COLANTONIO</t>
  </si>
  <si>
    <t>R.C.F.</t>
  </si>
  <si>
    <t>LUTTAZZI</t>
  </si>
  <si>
    <t>SF40</t>
  </si>
  <si>
    <t>VENTRE</t>
  </si>
  <si>
    <t>CAMPAGNA</t>
  </si>
  <si>
    <t>SCAVO 2000</t>
  </si>
  <si>
    <t>SAPRI</t>
  </si>
  <si>
    <t>FLAVIO</t>
  </si>
  <si>
    <t>PODISTICA POMEZIA</t>
  </si>
  <si>
    <t>DI ROLLO</t>
  </si>
  <si>
    <t>FIDAL</t>
  </si>
  <si>
    <t>JEDRUSIK</t>
  </si>
  <si>
    <t>MAGDALENA AGATA</t>
  </si>
  <si>
    <t>SF35</t>
  </si>
  <si>
    <t>ANTONIO MARIO</t>
  </si>
  <si>
    <t>ROMA CAPITALE</t>
  </si>
  <si>
    <t>FANNI</t>
  </si>
  <si>
    <t>EFISIO</t>
  </si>
  <si>
    <t>PROCACCINI</t>
  </si>
  <si>
    <t>DI SALVATORE</t>
  </si>
  <si>
    <t>SF45</t>
  </si>
  <si>
    <t>AS AMATORI VILLA PAMPHILI</t>
  </si>
  <si>
    <t>SACCÀ</t>
  </si>
  <si>
    <t>CARMELO</t>
  </si>
  <si>
    <t>SM70</t>
  </si>
  <si>
    <t>ATL PEGASO</t>
  </si>
  <si>
    <t>BONDANI</t>
  </si>
  <si>
    <t>FANI</t>
  </si>
  <si>
    <t>MILLEPIEDI LADISPOLI</t>
  </si>
  <si>
    <t>APICELLA</t>
  </si>
  <si>
    <t>SM</t>
  </si>
  <si>
    <t>PALLOCCA</t>
  </si>
  <si>
    <t>GIULIANO</t>
  </si>
  <si>
    <t>TRAIL DEI DUE LAGHI AS</t>
  </si>
  <si>
    <t>CORSALETTI</t>
  </si>
  <si>
    <t>BARBIERI</t>
  </si>
  <si>
    <t>EUGENIO</t>
  </si>
  <si>
    <t>LIBERTAS ENJOY</t>
  </si>
  <si>
    <t>GRASSO</t>
  </si>
  <si>
    <t>DE AMICIS</t>
  </si>
  <si>
    <t>ADAMO</t>
  </si>
  <si>
    <t>SM65</t>
  </si>
  <si>
    <t>PODISTICA PRENESTE</t>
  </si>
  <si>
    <t>GOTTI</t>
  </si>
  <si>
    <t>LORENZA</t>
  </si>
  <si>
    <t>SF50</t>
  </si>
  <si>
    <t>RETI RUNNERS FOOTWORK</t>
  </si>
  <si>
    <t>CIAPPARONI</t>
  </si>
  <si>
    <t>PAOLA ROMANA</t>
  </si>
  <si>
    <t>SPERANZA</t>
  </si>
  <si>
    <t>VITTORIO</t>
  </si>
  <si>
    <t>CALABRESE</t>
  </si>
  <si>
    <t>PANE</t>
  </si>
  <si>
    <t>MANNETTI</t>
  </si>
  <si>
    <t>SARACINO</t>
  </si>
  <si>
    <t>AMAT VILLA PAMPHILI</t>
  </si>
  <si>
    <t>RUFFINI</t>
  </si>
  <si>
    <t>PIERFRANCESCO</t>
  </si>
  <si>
    <t>PALOMBO</t>
  </si>
  <si>
    <t>MAZZONE</t>
  </si>
  <si>
    <t>MIRNA</t>
  </si>
  <si>
    <t>BERNARDI</t>
  </si>
  <si>
    <t>MARIATERESA</t>
  </si>
  <si>
    <t>DI BENEDETTO</t>
  </si>
  <si>
    <t>DONISI</t>
  </si>
  <si>
    <t>SACCO</t>
  </si>
  <si>
    <t>SILVIA</t>
  </si>
  <si>
    <t>BATTAGLIA</t>
  </si>
  <si>
    <t>JAE-DO</t>
  </si>
  <si>
    <t>DE ANGELIS</t>
  </si>
  <si>
    <t>SANTASILIA</t>
  </si>
  <si>
    <t>FEDERICA</t>
  </si>
  <si>
    <t>GUILLORIT</t>
  </si>
  <si>
    <t>CATHERINE</t>
  </si>
  <si>
    <t>SF65</t>
  </si>
  <si>
    <t>ASD CAERE TREKKING</t>
  </si>
  <si>
    <t>LAVALLE</t>
  </si>
  <si>
    <t>MARIAGRAZIA</t>
  </si>
  <si>
    <t>ASD ROMA ECOMARATONA</t>
  </si>
  <si>
    <t>A.S.D. PODISTICA SOLIDARIETÀ</t>
  </si>
  <si>
    <t>Gay Run</t>
  </si>
  <si>
    <t xml:space="preserve">1ª edizione </t>
  </si>
  <si>
    <t>Eur - Roma (RM) Italia - Domenica 20/07/2014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</si>
</sst>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18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1" fillId="35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1" fillId="35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21" fontId="51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150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151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152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5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43</v>
      </c>
      <c r="C5" s="18" t="s">
        <v>44</v>
      </c>
      <c r="D5" s="12" t="s">
        <v>45</v>
      </c>
      <c r="E5" s="18" t="s">
        <v>46</v>
      </c>
      <c r="F5" s="27">
        <v>0.011469907407407408</v>
      </c>
      <c r="G5" s="27">
        <v>0.011469907407407408</v>
      </c>
      <c r="H5" s="12" t="str">
        <f aca="true" t="shared" si="0" ref="H5:H33">TEXT(INT((HOUR(G5)*3600+MINUTE(G5)*60+SECOND(G5))/$J$3/60),"0")&amp;"."&amp;TEXT(MOD((HOUR(G5)*3600+MINUTE(G5)*60+SECOND(G5))/$J$3,60),"00")&amp;"/km"</f>
        <v>3.18/km</v>
      </c>
      <c r="I5" s="27">
        <f aca="true" t="shared" si="1" ref="I5:I33">G5-$G$5</f>
        <v>0</v>
      </c>
      <c r="J5" s="27">
        <f>G5-INDEX($G$5:$G$56,MATCH(D5,$D$5:$D$56,0))</f>
        <v>0</v>
      </c>
    </row>
    <row r="6" spans="1:10" s="10" customFormat="1" ht="15" customHeight="1">
      <c r="A6" s="13">
        <v>2</v>
      </c>
      <c r="B6" s="19" t="s">
        <v>47</v>
      </c>
      <c r="C6" s="19" t="s">
        <v>30</v>
      </c>
      <c r="D6" s="13" t="s">
        <v>45</v>
      </c>
      <c r="E6" s="19" t="s">
        <v>48</v>
      </c>
      <c r="F6" s="14">
        <v>0.011689814814814814</v>
      </c>
      <c r="G6" s="14">
        <v>0.011689814814814814</v>
      </c>
      <c r="H6" s="13" t="str">
        <f t="shared" si="0"/>
        <v>3.22/km</v>
      </c>
      <c r="I6" s="14">
        <f t="shared" si="1"/>
        <v>0.0002199074074074065</v>
      </c>
      <c r="J6" s="14">
        <f>G6-INDEX($G$5:$G$56,MATCH(D6,$D$5:$D$56,0))</f>
        <v>0.0002199074074074065</v>
      </c>
    </row>
    <row r="7" spans="1:10" s="10" customFormat="1" ht="15" customHeight="1">
      <c r="A7" s="13">
        <v>3</v>
      </c>
      <c r="B7" s="19" t="s">
        <v>49</v>
      </c>
      <c r="C7" s="19" t="s">
        <v>26</v>
      </c>
      <c r="D7" s="13" t="s">
        <v>50</v>
      </c>
      <c r="E7" s="19" t="s">
        <v>51</v>
      </c>
      <c r="F7" s="14">
        <v>0.012280092592592592</v>
      </c>
      <c r="G7" s="14">
        <v>0.012280092592592592</v>
      </c>
      <c r="H7" s="13" t="str">
        <f t="shared" si="0"/>
        <v>3.32/km</v>
      </c>
      <c r="I7" s="14">
        <f t="shared" si="1"/>
        <v>0.0008101851851851846</v>
      </c>
      <c r="J7" s="14">
        <f>G7-INDEX($G$5:$G$56,MATCH(D7,$D$5:$D$56,0))</f>
        <v>0</v>
      </c>
    </row>
    <row r="8" spans="1:10" s="10" customFormat="1" ht="15" customHeight="1">
      <c r="A8" s="13">
        <v>4</v>
      </c>
      <c r="B8" s="19" t="s">
        <v>52</v>
      </c>
      <c r="C8" s="19" t="s">
        <v>23</v>
      </c>
      <c r="D8" s="13" t="s">
        <v>53</v>
      </c>
      <c r="E8" s="19" t="s">
        <v>54</v>
      </c>
      <c r="F8" s="14">
        <v>0.012407407407407409</v>
      </c>
      <c r="G8" s="14">
        <v>0.012407407407407409</v>
      </c>
      <c r="H8" s="13" t="str">
        <f t="shared" si="0"/>
        <v>3.34/km</v>
      </c>
      <c r="I8" s="14">
        <f t="shared" si="1"/>
        <v>0.0009375000000000008</v>
      </c>
      <c r="J8" s="14">
        <f>G8-INDEX($G$5:$G$56,MATCH(D8,$D$5:$D$56,0))</f>
        <v>0</v>
      </c>
    </row>
    <row r="9" spans="1:10" s="10" customFormat="1" ht="15" customHeight="1">
      <c r="A9" s="13">
        <v>5</v>
      </c>
      <c r="B9" s="19" t="s">
        <v>55</v>
      </c>
      <c r="C9" s="19" t="s">
        <v>15</v>
      </c>
      <c r="D9" s="13" t="s">
        <v>56</v>
      </c>
      <c r="E9" s="19" t="s">
        <v>57</v>
      </c>
      <c r="F9" s="14">
        <v>0.012499999999999999</v>
      </c>
      <c r="G9" s="14">
        <v>0.012499999999999999</v>
      </c>
      <c r="H9" s="13" t="str">
        <f t="shared" si="0"/>
        <v>3.36/km</v>
      </c>
      <c r="I9" s="14">
        <f t="shared" si="1"/>
        <v>0.0010300925925925911</v>
      </c>
      <c r="J9" s="14">
        <f>G9-INDEX($G$5:$G$56,MATCH(D9,$D$5:$D$56,0))</f>
        <v>0</v>
      </c>
    </row>
    <row r="10" spans="1:10" s="10" customFormat="1" ht="15" customHeight="1">
      <c r="A10" s="13">
        <v>6</v>
      </c>
      <c r="B10" s="19" t="s">
        <v>58</v>
      </c>
      <c r="C10" s="19" t="s">
        <v>29</v>
      </c>
      <c r="D10" s="13" t="s">
        <v>56</v>
      </c>
      <c r="E10" s="19" t="s">
        <v>59</v>
      </c>
      <c r="F10" s="14">
        <v>0.012638888888888889</v>
      </c>
      <c r="G10" s="14">
        <v>0.012638888888888889</v>
      </c>
      <c r="H10" s="13" t="str">
        <f t="shared" si="0"/>
        <v>3.38/km</v>
      </c>
      <c r="I10" s="14">
        <f t="shared" si="1"/>
        <v>0.001168981481481481</v>
      </c>
      <c r="J10" s="14">
        <f>G10-INDEX($G$5:$G$56,MATCH(D10,$D$5:$D$56,0))</f>
        <v>0.00013888888888888978</v>
      </c>
    </row>
    <row r="11" spans="1:10" s="10" customFormat="1" ht="15" customHeight="1">
      <c r="A11" s="13">
        <v>7</v>
      </c>
      <c r="B11" s="19" t="s">
        <v>60</v>
      </c>
      <c r="C11" s="19" t="s">
        <v>21</v>
      </c>
      <c r="D11" s="13" t="s">
        <v>53</v>
      </c>
      <c r="E11" s="19" t="s">
        <v>61</v>
      </c>
      <c r="F11" s="14">
        <v>0.012800925925925926</v>
      </c>
      <c r="G11" s="14">
        <v>0.012800925925925926</v>
      </c>
      <c r="H11" s="13" t="str">
        <f t="shared" si="0"/>
        <v>3.41/km</v>
      </c>
      <c r="I11" s="14">
        <f t="shared" si="1"/>
        <v>0.0013310185185185178</v>
      </c>
      <c r="J11" s="14">
        <f>G11-INDEX($G$5:$G$56,MATCH(D11,$D$5:$D$56,0))</f>
        <v>0.000393518518518517</v>
      </c>
    </row>
    <row r="12" spans="1:10" s="10" customFormat="1" ht="15" customHeight="1">
      <c r="A12" s="13">
        <v>8</v>
      </c>
      <c r="B12" s="19" t="s">
        <v>62</v>
      </c>
      <c r="C12" s="19" t="s">
        <v>31</v>
      </c>
      <c r="D12" s="13" t="s">
        <v>63</v>
      </c>
      <c r="E12" s="19" t="s">
        <v>64</v>
      </c>
      <c r="F12" s="14">
        <v>0.013078703703703703</v>
      </c>
      <c r="G12" s="14">
        <v>0.013078703703703703</v>
      </c>
      <c r="H12" s="13" t="str">
        <f t="shared" si="0"/>
        <v>3.46/km</v>
      </c>
      <c r="I12" s="14">
        <f t="shared" si="1"/>
        <v>0.0016087962962962957</v>
      </c>
      <c r="J12" s="14">
        <f>G12-INDEX($G$5:$G$56,MATCH(D12,$D$5:$D$56,0))</f>
        <v>0</v>
      </c>
    </row>
    <row r="13" spans="1:10" s="10" customFormat="1" ht="15" customHeight="1">
      <c r="A13" s="13">
        <v>9</v>
      </c>
      <c r="B13" s="19" t="s">
        <v>65</v>
      </c>
      <c r="C13" s="19" t="s">
        <v>66</v>
      </c>
      <c r="D13" s="13" t="s">
        <v>67</v>
      </c>
      <c r="E13" s="19" t="s">
        <v>68</v>
      </c>
      <c r="F13" s="14">
        <v>0.013125</v>
      </c>
      <c r="G13" s="14">
        <v>0.013125</v>
      </c>
      <c r="H13" s="13" t="str">
        <f t="shared" si="0"/>
        <v>3.47/km</v>
      </c>
      <c r="I13" s="14">
        <f t="shared" si="1"/>
        <v>0.0016550925925925917</v>
      </c>
      <c r="J13" s="14">
        <f>G13-INDEX($G$5:$G$56,MATCH(D13,$D$5:$D$56,0))</f>
        <v>0</v>
      </c>
    </row>
    <row r="14" spans="1:10" s="10" customFormat="1" ht="15" customHeight="1">
      <c r="A14" s="13">
        <v>10</v>
      </c>
      <c r="B14" s="19" t="s">
        <v>69</v>
      </c>
      <c r="C14" s="19" t="s">
        <v>16</v>
      </c>
      <c r="D14" s="13" t="s">
        <v>67</v>
      </c>
      <c r="E14" s="19" t="s">
        <v>70</v>
      </c>
      <c r="F14" s="14">
        <v>0.013136574074074077</v>
      </c>
      <c r="G14" s="14">
        <v>0.013136574074074077</v>
      </c>
      <c r="H14" s="13" t="str">
        <f t="shared" si="0"/>
        <v>3.47/km</v>
      </c>
      <c r="I14" s="14">
        <f t="shared" si="1"/>
        <v>0.0016666666666666687</v>
      </c>
      <c r="J14" s="14">
        <f>G14-INDEX($G$5:$G$56,MATCH(D14,$D$5:$D$56,0))</f>
        <v>1.157407407407704E-05</v>
      </c>
    </row>
    <row r="15" spans="1:10" s="10" customFormat="1" ht="15" customHeight="1">
      <c r="A15" s="13">
        <v>11</v>
      </c>
      <c r="B15" s="19" t="s">
        <v>25</v>
      </c>
      <c r="C15" s="19" t="s">
        <v>32</v>
      </c>
      <c r="D15" s="13" t="s">
        <v>50</v>
      </c>
      <c r="E15" s="19" t="s">
        <v>68</v>
      </c>
      <c r="F15" s="14">
        <v>0.013206018518518518</v>
      </c>
      <c r="G15" s="14">
        <v>0.013206018518518518</v>
      </c>
      <c r="H15" s="13" t="str">
        <f t="shared" si="0"/>
        <v>3.48/km</v>
      </c>
      <c r="I15" s="14">
        <f t="shared" si="1"/>
        <v>0.0017361111111111101</v>
      </c>
      <c r="J15" s="14">
        <f>G15-INDEX($G$5:$G$56,MATCH(D15,$D$5:$D$56,0))</f>
        <v>0.0009259259259259255</v>
      </c>
    </row>
    <row r="16" spans="1:10" s="10" customFormat="1" ht="15" customHeight="1">
      <c r="A16" s="13">
        <v>12</v>
      </c>
      <c r="B16" s="19" t="s">
        <v>71</v>
      </c>
      <c r="C16" s="19" t="s">
        <v>24</v>
      </c>
      <c r="D16" s="13" t="s">
        <v>72</v>
      </c>
      <c r="E16" s="19" t="s">
        <v>57</v>
      </c>
      <c r="F16" s="14">
        <v>0.01326388888888889</v>
      </c>
      <c r="G16" s="14">
        <v>0.01326388888888889</v>
      </c>
      <c r="H16" s="13" t="str">
        <f t="shared" si="0"/>
        <v>3.49/km</v>
      </c>
      <c r="I16" s="14">
        <f t="shared" si="1"/>
        <v>0.0017939814814814815</v>
      </c>
      <c r="J16" s="14">
        <f>G16-INDEX($G$5:$G$56,MATCH(D16,$D$5:$D$56,0))</f>
        <v>0</v>
      </c>
    </row>
    <row r="17" spans="1:10" s="10" customFormat="1" ht="15" customHeight="1">
      <c r="A17" s="13">
        <v>13</v>
      </c>
      <c r="B17" s="19" t="s">
        <v>73</v>
      </c>
      <c r="C17" s="19" t="s">
        <v>22</v>
      </c>
      <c r="D17" s="13" t="s">
        <v>50</v>
      </c>
      <c r="E17" s="19" t="s">
        <v>68</v>
      </c>
      <c r="F17" s="14">
        <v>0.013506944444444445</v>
      </c>
      <c r="G17" s="14">
        <v>0.013506944444444445</v>
      </c>
      <c r="H17" s="13" t="str">
        <f t="shared" si="0"/>
        <v>3.53/km</v>
      </c>
      <c r="I17" s="14">
        <f t="shared" si="1"/>
        <v>0.002037037037037037</v>
      </c>
      <c r="J17" s="14">
        <f>G17-INDEX($G$5:$G$56,MATCH(D17,$D$5:$D$56,0))</f>
        <v>0.0012268518518518522</v>
      </c>
    </row>
    <row r="18" spans="1:10" s="10" customFormat="1" ht="15" customHeight="1">
      <c r="A18" s="13">
        <v>14</v>
      </c>
      <c r="B18" s="19" t="s">
        <v>74</v>
      </c>
      <c r="C18" s="19" t="s">
        <v>20</v>
      </c>
      <c r="D18" s="13" t="s">
        <v>67</v>
      </c>
      <c r="E18" s="19" t="s">
        <v>75</v>
      </c>
      <c r="F18" s="14">
        <v>0.01357638888888889</v>
      </c>
      <c r="G18" s="14">
        <v>0.01357638888888889</v>
      </c>
      <c r="H18" s="13" t="str">
        <f t="shared" si="0"/>
        <v>3.55/km</v>
      </c>
      <c r="I18" s="14">
        <f t="shared" si="1"/>
        <v>0.0021064814814814817</v>
      </c>
      <c r="J18" s="14">
        <f>G18-INDEX($G$5:$G$56,MATCH(D18,$D$5:$D$56,0))</f>
        <v>0.00045138888888889006</v>
      </c>
    </row>
    <row r="19" spans="1:10" s="10" customFormat="1" ht="15" customHeight="1">
      <c r="A19" s="13">
        <v>15</v>
      </c>
      <c r="B19" s="19" t="s">
        <v>76</v>
      </c>
      <c r="C19" s="19" t="s">
        <v>77</v>
      </c>
      <c r="D19" s="13" t="s">
        <v>50</v>
      </c>
      <c r="E19" s="19" t="s">
        <v>78</v>
      </c>
      <c r="F19" s="14">
        <v>0.014027777777777778</v>
      </c>
      <c r="G19" s="14">
        <v>0.014027777777777778</v>
      </c>
      <c r="H19" s="13" t="str">
        <f t="shared" si="0"/>
        <v>4.02/km</v>
      </c>
      <c r="I19" s="14">
        <f t="shared" si="1"/>
        <v>0.00255787037037037</v>
      </c>
      <c r="J19" s="14">
        <f>G19-INDEX($G$5:$G$56,MATCH(D19,$D$5:$D$56,0))</f>
        <v>0.0017476851851851855</v>
      </c>
    </row>
    <row r="20" spans="1:10" s="10" customFormat="1" ht="15" customHeight="1">
      <c r="A20" s="13">
        <v>16</v>
      </c>
      <c r="B20" s="19" t="s">
        <v>79</v>
      </c>
      <c r="C20" s="19" t="s">
        <v>27</v>
      </c>
      <c r="D20" s="13" t="s">
        <v>50</v>
      </c>
      <c r="E20" s="19" t="s">
        <v>80</v>
      </c>
      <c r="F20" s="14">
        <v>0.014479166666666668</v>
      </c>
      <c r="G20" s="14">
        <v>0.014479166666666668</v>
      </c>
      <c r="H20" s="13" t="str">
        <f t="shared" si="0"/>
        <v>4.10/km</v>
      </c>
      <c r="I20" s="14">
        <f t="shared" si="1"/>
        <v>0.00300925925925926</v>
      </c>
      <c r="J20" s="14">
        <f>G20-INDEX($G$5:$G$56,MATCH(D20,$D$5:$D$56,0))</f>
        <v>0.0021990740740740755</v>
      </c>
    </row>
    <row r="21" spans="1:10" s="10" customFormat="1" ht="15" customHeight="1">
      <c r="A21" s="13">
        <v>17</v>
      </c>
      <c r="B21" s="19" t="s">
        <v>81</v>
      </c>
      <c r="C21" s="19" t="s">
        <v>82</v>
      </c>
      <c r="D21" s="13" t="s">
        <v>83</v>
      </c>
      <c r="E21" s="19" t="s">
        <v>59</v>
      </c>
      <c r="F21" s="14">
        <v>0.014479166666666668</v>
      </c>
      <c r="G21" s="14">
        <v>0.014479166666666668</v>
      </c>
      <c r="H21" s="13" t="str">
        <f t="shared" si="0"/>
        <v>4.10/km</v>
      </c>
      <c r="I21" s="14">
        <f t="shared" si="1"/>
        <v>0.00300925925925926</v>
      </c>
      <c r="J21" s="14">
        <f>G21-INDEX($G$5:$G$56,MATCH(D21,$D$5:$D$56,0))</f>
        <v>0</v>
      </c>
    </row>
    <row r="22" spans="1:10" s="10" customFormat="1" ht="15" customHeight="1">
      <c r="A22" s="13">
        <v>18</v>
      </c>
      <c r="B22" s="19" t="s">
        <v>47</v>
      </c>
      <c r="C22" s="19" t="s">
        <v>84</v>
      </c>
      <c r="D22" s="13" t="s">
        <v>63</v>
      </c>
      <c r="E22" s="19" t="s">
        <v>85</v>
      </c>
      <c r="F22" s="14">
        <v>0.014490740740740742</v>
      </c>
      <c r="G22" s="14">
        <v>0.014490740740740742</v>
      </c>
      <c r="H22" s="13" t="str">
        <f t="shared" si="0"/>
        <v>4.10/km</v>
      </c>
      <c r="I22" s="14">
        <f t="shared" si="1"/>
        <v>0.0030208333333333337</v>
      </c>
      <c r="J22" s="14">
        <f>G22-INDEX($G$5:$G$56,MATCH(D22,$D$5:$D$56,0))</f>
        <v>0.001412037037037038</v>
      </c>
    </row>
    <row r="23" spans="1:10" s="10" customFormat="1" ht="15" customHeight="1">
      <c r="A23" s="13">
        <v>19</v>
      </c>
      <c r="B23" s="19" t="s">
        <v>86</v>
      </c>
      <c r="C23" s="19" t="s">
        <v>87</v>
      </c>
      <c r="D23" s="13" t="s">
        <v>53</v>
      </c>
      <c r="E23" s="19" t="s">
        <v>59</v>
      </c>
      <c r="F23" s="14">
        <v>0.014560185185185183</v>
      </c>
      <c r="G23" s="14">
        <v>0.014560185185185183</v>
      </c>
      <c r="H23" s="13" t="str">
        <f t="shared" si="0"/>
        <v>4.12/km</v>
      </c>
      <c r="I23" s="14">
        <f t="shared" si="1"/>
        <v>0.003090277777777775</v>
      </c>
      <c r="J23" s="14">
        <f>G23-INDEX($G$5:$G$56,MATCH(D23,$D$5:$D$56,0))</f>
        <v>0.0021527777777777743</v>
      </c>
    </row>
    <row r="24" spans="1:10" s="10" customFormat="1" ht="15" customHeight="1">
      <c r="A24" s="13">
        <v>20</v>
      </c>
      <c r="B24" s="19" t="s">
        <v>88</v>
      </c>
      <c r="C24" s="19" t="s">
        <v>19</v>
      </c>
      <c r="D24" s="13" t="s">
        <v>63</v>
      </c>
      <c r="E24" s="19" t="s">
        <v>64</v>
      </c>
      <c r="F24" s="14">
        <v>0.014722222222222222</v>
      </c>
      <c r="G24" s="14">
        <v>0.014722222222222222</v>
      </c>
      <c r="H24" s="13" t="str">
        <f t="shared" si="0"/>
        <v>4.14/km</v>
      </c>
      <c r="I24" s="14">
        <f t="shared" si="1"/>
        <v>0.003252314814814814</v>
      </c>
      <c r="J24" s="14">
        <f>G24-INDEX($G$5:$G$56,MATCH(D24,$D$5:$D$56,0))</f>
        <v>0.0016435185185185181</v>
      </c>
    </row>
    <row r="25" spans="1:10" s="10" customFormat="1" ht="15" customHeight="1">
      <c r="A25" s="13">
        <v>21</v>
      </c>
      <c r="B25" s="19" t="s">
        <v>89</v>
      </c>
      <c r="C25" s="19" t="s">
        <v>33</v>
      </c>
      <c r="D25" s="13" t="s">
        <v>90</v>
      </c>
      <c r="E25" s="19" t="s">
        <v>91</v>
      </c>
      <c r="F25" s="14">
        <v>0.014780092592592595</v>
      </c>
      <c r="G25" s="14">
        <v>0.014780092592592595</v>
      </c>
      <c r="H25" s="13" t="str">
        <f t="shared" si="0"/>
        <v>4.15/km</v>
      </c>
      <c r="I25" s="14">
        <f t="shared" si="1"/>
        <v>0.003310185185185187</v>
      </c>
      <c r="J25" s="14">
        <f>G25-INDEX($G$5:$G$56,MATCH(D25,$D$5:$D$56,0))</f>
        <v>0</v>
      </c>
    </row>
    <row r="26" spans="1:10" s="10" customFormat="1" ht="15" customHeight="1">
      <c r="A26" s="13">
        <v>22</v>
      </c>
      <c r="B26" s="19" t="s">
        <v>92</v>
      </c>
      <c r="C26" s="19" t="s">
        <v>93</v>
      </c>
      <c r="D26" s="13" t="s">
        <v>94</v>
      </c>
      <c r="E26" s="19" t="s">
        <v>95</v>
      </c>
      <c r="F26" s="14">
        <v>0.014780092592592595</v>
      </c>
      <c r="G26" s="14">
        <v>0.014780092592592595</v>
      </c>
      <c r="H26" s="13" t="str">
        <f t="shared" si="0"/>
        <v>4.15/km</v>
      </c>
      <c r="I26" s="14">
        <f t="shared" si="1"/>
        <v>0.003310185185185187</v>
      </c>
      <c r="J26" s="14">
        <f>G26-INDEX($G$5:$G$56,MATCH(D26,$D$5:$D$56,0))</f>
        <v>0</v>
      </c>
    </row>
    <row r="27" spans="1:10" s="10" customFormat="1" ht="15" customHeight="1">
      <c r="A27" s="13">
        <v>23</v>
      </c>
      <c r="B27" s="19" t="s">
        <v>96</v>
      </c>
      <c r="C27" s="19" t="s">
        <v>18</v>
      </c>
      <c r="D27" s="13" t="s">
        <v>56</v>
      </c>
      <c r="E27" s="19" t="s">
        <v>95</v>
      </c>
      <c r="F27" s="14">
        <v>0.01480324074074074</v>
      </c>
      <c r="G27" s="14">
        <v>0.01480324074074074</v>
      </c>
      <c r="H27" s="13" t="str">
        <f t="shared" si="0"/>
        <v>4.16/km</v>
      </c>
      <c r="I27" s="14">
        <f t="shared" si="1"/>
        <v>0.0033333333333333322</v>
      </c>
      <c r="J27" s="14">
        <f>G27-INDEX($G$5:$G$56,MATCH(D27,$D$5:$D$56,0))</f>
        <v>0.002303240740740741</v>
      </c>
    </row>
    <row r="28" spans="1:10" s="11" customFormat="1" ht="15" customHeight="1">
      <c r="A28" s="13">
        <v>24</v>
      </c>
      <c r="B28" s="19" t="s">
        <v>97</v>
      </c>
      <c r="C28" s="19" t="s">
        <v>12</v>
      </c>
      <c r="D28" s="13" t="s">
        <v>50</v>
      </c>
      <c r="E28" s="19" t="s">
        <v>98</v>
      </c>
      <c r="F28" s="14">
        <v>0.014930555555555556</v>
      </c>
      <c r="G28" s="14">
        <v>0.014930555555555556</v>
      </c>
      <c r="H28" s="13" t="str">
        <f t="shared" si="0"/>
        <v>4.18/km</v>
      </c>
      <c r="I28" s="14">
        <f t="shared" si="1"/>
        <v>0.0034606481481481485</v>
      </c>
      <c r="J28" s="14">
        <f>G28-INDEX($G$5:$G$56,MATCH(D28,$D$5:$D$56,0))</f>
        <v>0.002650462962962964</v>
      </c>
    </row>
    <row r="29" spans="1:10" ht="15" customHeight="1">
      <c r="A29" s="21">
        <v>25</v>
      </c>
      <c r="B29" s="24" t="s">
        <v>99</v>
      </c>
      <c r="C29" s="24" t="s">
        <v>34</v>
      </c>
      <c r="D29" s="21" t="s">
        <v>100</v>
      </c>
      <c r="E29" s="24" t="s">
        <v>149</v>
      </c>
      <c r="F29" s="28">
        <v>0.01528935185185185</v>
      </c>
      <c r="G29" s="28">
        <v>0.01528935185185185</v>
      </c>
      <c r="H29" s="21" t="str">
        <f t="shared" si="0"/>
        <v>4.24/km</v>
      </c>
      <c r="I29" s="28">
        <f t="shared" si="1"/>
        <v>0.003819444444444443</v>
      </c>
      <c r="J29" s="28">
        <f>G29-INDEX($G$5:$G$56,MATCH(D29,$D$5:$D$56,0))</f>
        <v>0</v>
      </c>
    </row>
    <row r="30" spans="1:10" ht="15" customHeight="1">
      <c r="A30" s="13">
        <v>26</v>
      </c>
      <c r="B30" s="19" t="s">
        <v>101</v>
      </c>
      <c r="C30" s="19" t="s">
        <v>39</v>
      </c>
      <c r="D30" s="13" t="s">
        <v>67</v>
      </c>
      <c r="E30" s="19" t="s">
        <v>95</v>
      </c>
      <c r="F30" s="14">
        <v>0.015578703703703704</v>
      </c>
      <c r="G30" s="14">
        <v>0.015578703703703704</v>
      </c>
      <c r="H30" s="13" t="str">
        <f t="shared" si="0"/>
        <v>4.29/km</v>
      </c>
      <c r="I30" s="14">
        <f t="shared" si="1"/>
        <v>0.004108796296296296</v>
      </c>
      <c r="J30" s="14">
        <f>G30-INDEX($G$5:$G$56,MATCH(D30,$D$5:$D$56,0))</f>
        <v>0.0024537037037037045</v>
      </c>
    </row>
    <row r="31" spans="1:10" ht="15" customHeight="1">
      <c r="A31" s="13">
        <v>27</v>
      </c>
      <c r="B31" s="19" t="s">
        <v>38</v>
      </c>
      <c r="C31" s="19" t="s">
        <v>102</v>
      </c>
      <c r="D31" s="13" t="s">
        <v>56</v>
      </c>
      <c r="E31" s="19" t="s">
        <v>103</v>
      </c>
      <c r="F31" s="14">
        <v>0.015636574074074074</v>
      </c>
      <c r="G31" s="14">
        <v>0.015636574074074074</v>
      </c>
      <c r="H31" s="13" t="str">
        <f t="shared" si="0"/>
        <v>4.30/km</v>
      </c>
      <c r="I31" s="14">
        <f t="shared" si="1"/>
        <v>0.004166666666666666</v>
      </c>
      <c r="J31" s="14">
        <f>G31-INDEX($G$5:$G$56,MATCH(D31,$D$5:$D$56,0))</f>
        <v>0.0031365740740740746</v>
      </c>
    </row>
    <row r="32" spans="1:10" ht="15" customHeight="1">
      <c r="A32" s="21">
        <v>28</v>
      </c>
      <c r="B32" s="24" t="s">
        <v>104</v>
      </c>
      <c r="C32" s="24" t="s">
        <v>27</v>
      </c>
      <c r="D32" s="21" t="s">
        <v>67</v>
      </c>
      <c r="E32" s="24" t="s">
        <v>149</v>
      </c>
      <c r="F32" s="28">
        <v>0.015671296296296298</v>
      </c>
      <c r="G32" s="28">
        <v>0.015671296296296298</v>
      </c>
      <c r="H32" s="21" t="str">
        <f t="shared" si="0"/>
        <v>4.31/km</v>
      </c>
      <c r="I32" s="28">
        <f t="shared" si="1"/>
        <v>0.00420138888888889</v>
      </c>
      <c r="J32" s="28">
        <f>G32-INDEX($G$5:$G$56,MATCH(D32,$D$5:$D$56,0))</f>
        <v>0.0025462962962962982</v>
      </c>
    </row>
    <row r="33" spans="1:10" ht="15" customHeight="1">
      <c r="A33" s="13">
        <v>29</v>
      </c>
      <c r="B33" s="19" t="s">
        <v>105</v>
      </c>
      <c r="C33" s="19" t="s">
        <v>106</v>
      </c>
      <c r="D33" s="13" t="s">
        <v>53</v>
      </c>
      <c r="E33" s="19" t="s">
        <v>107</v>
      </c>
      <c r="F33" s="14">
        <v>0.015833333333333335</v>
      </c>
      <c r="G33" s="14">
        <v>0.015833333333333335</v>
      </c>
      <c r="H33" s="13" t="str">
        <f t="shared" si="0"/>
        <v>4.34/km</v>
      </c>
      <c r="I33" s="14">
        <f t="shared" si="1"/>
        <v>0.004363425925925927</v>
      </c>
      <c r="J33" s="14">
        <f>G33-INDEX($G$5:$G$56,MATCH(D33,$D$5:$D$56,0))</f>
        <v>0.003425925925925926</v>
      </c>
    </row>
    <row r="34" spans="1:10" ht="15" customHeight="1">
      <c r="A34" s="13">
        <v>30</v>
      </c>
      <c r="B34" s="19" t="s">
        <v>108</v>
      </c>
      <c r="C34" s="19" t="s">
        <v>17</v>
      </c>
      <c r="D34" s="13" t="s">
        <v>56</v>
      </c>
      <c r="E34" s="19" t="s">
        <v>91</v>
      </c>
      <c r="F34" s="14">
        <v>0.015891203703703703</v>
      </c>
      <c r="G34" s="14">
        <v>0.015891203703703703</v>
      </c>
      <c r="H34" s="13" t="str">
        <f aca="true" t="shared" si="2" ref="H34:H56">TEXT(INT((HOUR(G34)*3600+MINUTE(G34)*60+SECOND(G34))/$J$3/60),"0")&amp;"."&amp;TEXT(MOD((HOUR(G34)*3600+MINUTE(G34)*60+SECOND(G34))/$J$3,60),"00")&amp;"/km"</f>
        <v>4.35/km</v>
      </c>
      <c r="I34" s="14">
        <f aca="true" t="shared" si="3" ref="I34:I56">G34-$G$5</f>
        <v>0.004421296296296295</v>
      </c>
      <c r="J34" s="14">
        <f>G34-INDEX($G$5:$G$56,MATCH(D34,$D$5:$D$56,0))</f>
        <v>0.0033912037037037036</v>
      </c>
    </row>
    <row r="35" spans="1:10" ht="15" customHeight="1">
      <c r="A35" s="13">
        <v>31</v>
      </c>
      <c r="B35" s="19" t="s">
        <v>109</v>
      </c>
      <c r="C35" s="19" t="s">
        <v>110</v>
      </c>
      <c r="D35" s="13" t="s">
        <v>111</v>
      </c>
      <c r="E35" s="19" t="s">
        <v>112</v>
      </c>
      <c r="F35" s="14">
        <v>0.01596064814814815</v>
      </c>
      <c r="G35" s="14">
        <v>0.01596064814814815</v>
      </c>
      <c r="H35" s="13" t="str">
        <f t="shared" si="2"/>
        <v>4.36/km</v>
      </c>
      <c r="I35" s="14">
        <f t="shared" si="3"/>
        <v>0.004490740740740743</v>
      </c>
      <c r="J35" s="14">
        <f>G35-INDEX($G$5:$G$56,MATCH(D35,$D$5:$D$56,0))</f>
        <v>0</v>
      </c>
    </row>
    <row r="36" spans="1:10" ht="15" customHeight="1">
      <c r="A36" s="13">
        <v>32</v>
      </c>
      <c r="B36" s="19" t="s">
        <v>113</v>
      </c>
      <c r="C36" s="19" t="s">
        <v>114</v>
      </c>
      <c r="D36" s="13" t="s">
        <v>115</v>
      </c>
      <c r="E36" s="19" t="s">
        <v>116</v>
      </c>
      <c r="F36" s="14">
        <v>0.016076388888888887</v>
      </c>
      <c r="G36" s="14">
        <v>0.016076388888888887</v>
      </c>
      <c r="H36" s="13" t="str">
        <f t="shared" si="2"/>
        <v>4.38/km</v>
      </c>
      <c r="I36" s="14">
        <f t="shared" si="3"/>
        <v>0.004606481481481479</v>
      </c>
      <c r="J36" s="14">
        <f>G36-INDEX($G$5:$G$56,MATCH(D36,$D$5:$D$56,0))</f>
        <v>0</v>
      </c>
    </row>
    <row r="37" spans="1:10" ht="15" customHeight="1">
      <c r="A37" s="13">
        <v>33</v>
      </c>
      <c r="B37" s="19" t="s">
        <v>117</v>
      </c>
      <c r="C37" s="19" t="s">
        <v>118</v>
      </c>
      <c r="D37" s="13" t="s">
        <v>115</v>
      </c>
      <c r="E37" s="19" t="s">
        <v>91</v>
      </c>
      <c r="F37" s="14">
        <v>0.016180555555555556</v>
      </c>
      <c r="G37" s="14">
        <v>0.016180555555555556</v>
      </c>
      <c r="H37" s="13" t="str">
        <f t="shared" si="2"/>
        <v>4.40/km</v>
      </c>
      <c r="I37" s="14">
        <f t="shared" si="3"/>
        <v>0.004710648148148148</v>
      </c>
      <c r="J37" s="14">
        <f>G37-INDEX($G$5:$G$56,MATCH(D37,$D$5:$D$56,0))</f>
        <v>0.00010416666666666907</v>
      </c>
    </row>
    <row r="38" spans="1:10" ht="15" customHeight="1">
      <c r="A38" s="13">
        <v>34</v>
      </c>
      <c r="B38" s="19" t="s">
        <v>119</v>
      </c>
      <c r="C38" s="19" t="s">
        <v>120</v>
      </c>
      <c r="D38" s="13" t="s">
        <v>111</v>
      </c>
      <c r="E38" s="19" t="s">
        <v>95</v>
      </c>
      <c r="F38" s="14">
        <v>0.01619212962962963</v>
      </c>
      <c r="G38" s="14">
        <v>0.01619212962962963</v>
      </c>
      <c r="H38" s="13" t="str">
        <f t="shared" si="2"/>
        <v>4.40/km</v>
      </c>
      <c r="I38" s="14">
        <f t="shared" si="3"/>
        <v>0.004722222222222221</v>
      </c>
      <c r="J38" s="14">
        <f>G38-INDEX($G$5:$G$56,MATCH(D38,$D$5:$D$56,0))</f>
        <v>0.00023148148148147835</v>
      </c>
    </row>
    <row r="39" spans="1:10" ht="15" customHeight="1">
      <c r="A39" s="13">
        <v>35</v>
      </c>
      <c r="B39" s="19" t="s">
        <v>121</v>
      </c>
      <c r="C39" s="19" t="s">
        <v>40</v>
      </c>
      <c r="D39" s="13" t="s">
        <v>83</v>
      </c>
      <c r="E39" s="19" t="s">
        <v>35</v>
      </c>
      <c r="F39" s="14">
        <v>0.01653935185185185</v>
      </c>
      <c r="G39" s="14">
        <v>0.01653935185185185</v>
      </c>
      <c r="H39" s="13" t="str">
        <f t="shared" si="2"/>
        <v>4.46/km</v>
      </c>
      <c r="I39" s="14">
        <f t="shared" si="3"/>
        <v>0.005069444444444442</v>
      </c>
      <c r="J39" s="14">
        <f>G39-INDEX($G$5:$G$56,MATCH(D39,$D$5:$D$56,0))</f>
        <v>0.0020601851851851823</v>
      </c>
    </row>
    <row r="40" spans="1:10" ht="15" customHeight="1">
      <c r="A40" s="13">
        <v>36</v>
      </c>
      <c r="B40" s="19" t="s">
        <v>122</v>
      </c>
      <c r="C40" s="19" t="s">
        <v>37</v>
      </c>
      <c r="D40" s="13" t="s">
        <v>72</v>
      </c>
      <c r="E40" s="19" t="s">
        <v>95</v>
      </c>
      <c r="F40" s="14">
        <v>0.016620370370370372</v>
      </c>
      <c r="G40" s="14">
        <v>0.016620370370370372</v>
      </c>
      <c r="H40" s="13" t="str">
        <f t="shared" si="2"/>
        <v>4.47/km</v>
      </c>
      <c r="I40" s="14">
        <f t="shared" si="3"/>
        <v>0.005150462962962964</v>
      </c>
      <c r="J40" s="14">
        <f>G40-INDEX($G$5:$G$56,MATCH(D40,$D$5:$D$56,0))</f>
        <v>0.003356481481481483</v>
      </c>
    </row>
    <row r="41" spans="1:10" ht="15" customHeight="1">
      <c r="A41" s="13">
        <v>37</v>
      </c>
      <c r="B41" s="19" t="s">
        <v>123</v>
      </c>
      <c r="C41" s="19" t="s">
        <v>14</v>
      </c>
      <c r="D41" s="13" t="s">
        <v>67</v>
      </c>
      <c r="E41" s="19" t="s">
        <v>91</v>
      </c>
      <c r="F41" s="14">
        <v>0.01673611111111111</v>
      </c>
      <c r="G41" s="14">
        <v>0.01673611111111111</v>
      </c>
      <c r="H41" s="13" t="str">
        <f t="shared" si="2"/>
        <v>4.49/km</v>
      </c>
      <c r="I41" s="14">
        <f t="shared" si="3"/>
        <v>0.0052662037037037035</v>
      </c>
      <c r="J41" s="14">
        <f>G41-INDEX($G$5:$G$56,MATCH(D41,$D$5:$D$56,0))</f>
        <v>0.003611111111111112</v>
      </c>
    </row>
    <row r="42" spans="1:10" ht="15" customHeight="1">
      <c r="A42" s="13">
        <v>38</v>
      </c>
      <c r="B42" s="19" t="s">
        <v>124</v>
      </c>
      <c r="C42" s="19" t="s">
        <v>41</v>
      </c>
      <c r="D42" s="13" t="s">
        <v>94</v>
      </c>
      <c r="E42" s="19" t="s">
        <v>125</v>
      </c>
      <c r="F42" s="14">
        <v>0.016840277777777777</v>
      </c>
      <c r="G42" s="14">
        <v>0.016840277777777777</v>
      </c>
      <c r="H42" s="13" t="str">
        <f t="shared" si="2"/>
        <v>4.51/km</v>
      </c>
      <c r="I42" s="14">
        <f t="shared" si="3"/>
        <v>0.005370370370370369</v>
      </c>
      <c r="J42" s="14">
        <f>G42-INDEX($G$5:$G$56,MATCH(D42,$D$5:$D$56,0))</f>
        <v>0.0020601851851851823</v>
      </c>
    </row>
    <row r="43" spans="1:10" ht="15" customHeight="1">
      <c r="A43" s="13">
        <v>39</v>
      </c>
      <c r="B43" s="19" t="s">
        <v>126</v>
      </c>
      <c r="C43" s="19" t="s">
        <v>28</v>
      </c>
      <c r="D43" s="13" t="s">
        <v>50</v>
      </c>
      <c r="E43" s="19" t="s">
        <v>91</v>
      </c>
      <c r="F43" s="14">
        <v>0.017013888888888887</v>
      </c>
      <c r="G43" s="14">
        <v>0.017013888888888887</v>
      </c>
      <c r="H43" s="13" t="str">
        <f t="shared" si="2"/>
        <v>4.54/km</v>
      </c>
      <c r="I43" s="14">
        <f t="shared" si="3"/>
        <v>0.00554398148148148</v>
      </c>
      <c r="J43" s="14">
        <f>G43-INDEX($G$5:$G$56,MATCH(D43,$D$5:$D$56,0))</f>
        <v>0.004733796296296295</v>
      </c>
    </row>
    <row r="44" spans="1:10" ht="15" customHeight="1">
      <c r="A44" s="13">
        <v>40</v>
      </c>
      <c r="B44" s="19" t="s">
        <v>36</v>
      </c>
      <c r="C44" s="19" t="s">
        <v>127</v>
      </c>
      <c r="D44" s="13" t="s">
        <v>50</v>
      </c>
      <c r="E44" s="19" t="s">
        <v>125</v>
      </c>
      <c r="F44" s="14">
        <v>0.01707175925925926</v>
      </c>
      <c r="G44" s="14">
        <v>0.01707175925925926</v>
      </c>
      <c r="H44" s="13" t="str">
        <f t="shared" si="2"/>
        <v>4.55/km</v>
      </c>
      <c r="I44" s="14">
        <f t="shared" si="3"/>
        <v>0.005601851851851851</v>
      </c>
      <c r="J44" s="14">
        <f>G44-INDEX($G$5:$G$56,MATCH(D44,$D$5:$D$56,0))</f>
        <v>0.004791666666666666</v>
      </c>
    </row>
    <row r="45" spans="1:10" ht="15" customHeight="1">
      <c r="A45" s="13">
        <v>41</v>
      </c>
      <c r="B45" s="19" t="s">
        <v>128</v>
      </c>
      <c r="C45" s="19" t="s">
        <v>28</v>
      </c>
      <c r="D45" s="13" t="s">
        <v>50</v>
      </c>
      <c r="E45" s="19" t="s">
        <v>68</v>
      </c>
      <c r="F45" s="14">
        <v>0.017083333333333336</v>
      </c>
      <c r="G45" s="14">
        <v>0.017083333333333336</v>
      </c>
      <c r="H45" s="13" t="str">
        <f t="shared" si="2"/>
        <v>4.55/km</v>
      </c>
      <c r="I45" s="14">
        <f t="shared" si="3"/>
        <v>0.005613425925925928</v>
      </c>
      <c r="J45" s="14">
        <f>G45-INDEX($G$5:$G$56,MATCH(D45,$D$5:$D$56,0))</f>
        <v>0.004803240740740743</v>
      </c>
    </row>
    <row r="46" spans="1:10" ht="15" customHeight="1">
      <c r="A46" s="13">
        <v>42</v>
      </c>
      <c r="B46" s="19" t="s">
        <v>129</v>
      </c>
      <c r="C46" s="19" t="s">
        <v>130</v>
      </c>
      <c r="D46" s="13" t="s">
        <v>90</v>
      </c>
      <c r="E46" s="19" t="s">
        <v>59</v>
      </c>
      <c r="F46" s="14">
        <v>0.017222222222222222</v>
      </c>
      <c r="G46" s="14">
        <v>0.017222222222222222</v>
      </c>
      <c r="H46" s="13" t="str">
        <f t="shared" si="2"/>
        <v>4.58/km</v>
      </c>
      <c r="I46" s="14">
        <f t="shared" si="3"/>
        <v>0.005752314814814814</v>
      </c>
      <c r="J46" s="14">
        <f>G46-INDEX($G$5:$G$56,MATCH(D46,$D$5:$D$56,0))</f>
        <v>0.0024421296296296274</v>
      </c>
    </row>
    <row r="47" spans="1:10" ht="15" customHeight="1">
      <c r="A47" s="13">
        <v>43</v>
      </c>
      <c r="B47" s="19" t="s">
        <v>131</v>
      </c>
      <c r="C47" s="19" t="s">
        <v>132</v>
      </c>
      <c r="D47" s="13" t="s">
        <v>115</v>
      </c>
      <c r="E47" s="19" t="s">
        <v>95</v>
      </c>
      <c r="F47" s="14">
        <v>0.01884259259259259</v>
      </c>
      <c r="G47" s="14">
        <v>0.01884259259259259</v>
      </c>
      <c r="H47" s="13" t="str">
        <f t="shared" si="2"/>
        <v>5.26/km</v>
      </c>
      <c r="I47" s="14">
        <f t="shared" si="3"/>
        <v>0.0073726851851851835</v>
      </c>
      <c r="J47" s="14">
        <f>G47-INDEX($G$5:$G$56,MATCH(D47,$D$5:$D$56,0))</f>
        <v>0.0027662037037037047</v>
      </c>
    </row>
    <row r="48" spans="1:10" ht="15" customHeight="1">
      <c r="A48" s="13">
        <v>44</v>
      </c>
      <c r="B48" s="19" t="s">
        <v>133</v>
      </c>
      <c r="C48" s="19" t="s">
        <v>19</v>
      </c>
      <c r="D48" s="13" t="s">
        <v>53</v>
      </c>
      <c r="E48" s="19" t="s">
        <v>95</v>
      </c>
      <c r="F48" s="14">
        <v>0.01884259259259259</v>
      </c>
      <c r="G48" s="14">
        <v>0.01884259259259259</v>
      </c>
      <c r="H48" s="13" t="str">
        <f t="shared" si="2"/>
        <v>5.26/km</v>
      </c>
      <c r="I48" s="14">
        <f t="shared" si="3"/>
        <v>0.0073726851851851835</v>
      </c>
      <c r="J48" s="14">
        <f>G48-INDEX($G$5:$G$56,MATCH(D48,$D$5:$D$56,0))</f>
        <v>0.006435185185185183</v>
      </c>
    </row>
    <row r="49" spans="1:10" ht="15" customHeight="1">
      <c r="A49" s="13">
        <v>45</v>
      </c>
      <c r="B49" s="19" t="s">
        <v>134</v>
      </c>
      <c r="C49" s="19" t="s">
        <v>13</v>
      </c>
      <c r="D49" s="13" t="s">
        <v>53</v>
      </c>
      <c r="E49" s="19" t="s">
        <v>59</v>
      </c>
      <c r="F49" s="14">
        <v>0.01884259259259259</v>
      </c>
      <c r="G49" s="14">
        <v>0.01884259259259259</v>
      </c>
      <c r="H49" s="13" t="str">
        <f t="shared" si="2"/>
        <v>5.26/km</v>
      </c>
      <c r="I49" s="14">
        <f t="shared" si="3"/>
        <v>0.0073726851851851835</v>
      </c>
      <c r="J49" s="14">
        <f>G49-INDEX($G$5:$G$56,MATCH(D49,$D$5:$D$56,0))</f>
        <v>0.006435185185185183</v>
      </c>
    </row>
    <row r="50" spans="1:10" ht="15" customHeight="1">
      <c r="A50" s="13">
        <v>46</v>
      </c>
      <c r="B50" s="19" t="s">
        <v>92</v>
      </c>
      <c r="C50" s="19" t="s">
        <v>30</v>
      </c>
      <c r="D50" s="13" t="s">
        <v>63</v>
      </c>
      <c r="E50" s="19" t="s">
        <v>95</v>
      </c>
      <c r="F50" s="14">
        <v>0.018865740740740742</v>
      </c>
      <c r="G50" s="14">
        <v>0.018865740740740742</v>
      </c>
      <c r="H50" s="13" t="str">
        <f t="shared" si="2"/>
        <v>5.26/km</v>
      </c>
      <c r="I50" s="14">
        <f t="shared" si="3"/>
        <v>0.007395833333333334</v>
      </c>
      <c r="J50" s="14">
        <f>G50-INDEX($G$5:$G$56,MATCH(D50,$D$5:$D$56,0))</f>
        <v>0.0057870370370370385</v>
      </c>
    </row>
    <row r="51" spans="1:10" ht="15" customHeight="1">
      <c r="A51" s="21">
        <v>47</v>
      </c>
      <c r="B51" s="24" t="s">
        <v>135</v>
      </c>
      <c r="C51" s="24" t="s">
        <v>136</v>
      </c>
      <c r="D51" s="21" t="s">
        <v>90</v>
      </c>
      <c r="E51" s="24" t="s">
        <v>149</v>
      </c>
      <c r="F51" s="28">
        <v>0.020208333333333335</v>
      </c>
      <c r="G51" s="28">
        <v>0.020208333333333335</v>
      </c>
      <c r="H51" s="21" t="str">
        <f t="shared" si="2"/>
        <v>5.49/km</v>
      </c>
      <c r="I51" s="28">
        <f t="shared" si="3"/>
        <v>0.008738425925925927</v>
      </c>
      <c r="J51" s="28">
        <f>G51-INDEX($G$5:$G$56,MATCH(D51,$D$5:$D$56,0))</f>
        <v>0.00542824074074074</v>
      </c>
    </row>
    <row r="52" spans="1:10" ht="15" customHeight="1">
      <c r="A52" s="13">
        <v>48</v>
      </c>
      <c r="B52" s="19" t="s">
        <v>137</v>
      </c>
      <c r="C52" s="19" t="s">
        <v>138</v>
      </c>
      <c r="D52" s="13" t="s">
        <v>45</v>
      </c>
      <c r="E52" s="19" t="s">
        <v>46</v>
      </c>
      <c r="F52" s="14">
        <v>0.021284722222222222</v>
      </c>
      <c r="G52" s="14">
        <v>0.021284722222222222</v>
      </c>
      <c r="H52" s="13" t="str">
        <f t="shared" si="2"/>
        <v>6.08/km</v>
      </c>
      <c r="I52" s="14">
        <f t="shared" si="3"/>
        <v>0.009814814814814814</v>
      </c>
      <c r="J52" s="14">
        <f>G52-INDEX($G$5:$G$56,MATCH(D52,$D$5:$D$56,0))</f>
        <v>0.009814814814814814</v>
      </c>
    </row>
    <row r="53" spans="1:10" ht="15" customHeight="1">
      <c r="A53" s="13">
        <v>49</v>
      </c>
      <c r="B53" s="19" t="s">
        <v>139</v>
      </c>
      <c r="C53" s="19" t="s">
        <v>42</v>
      </c>
      <c r="D53" s="13" t="s">
        <v>90</v>
      </c>
      <c r="E53" s="19" t="s">
        <v>95</v>
      </c>
      <c r="F53" s="14">
        <v>0.021875000000000002</v>
      </c>
      <c r="G53" s="14">
        <v>0.021875000000000002</v>
      </c>
      <c r="H53" s="13" t="str">
        <f t="shared" si="2"/>
        <v>6.18/km</v>
      </c>
      <c r="I53" s="14">
        <f t="shared" si="3"/>
        <v>0.010405092592592594</v>
      </c>
      <c r="J53" s="14">
        <f>G53-INDEX($G$5:$G$56,MATCH(D53,$D$5:$D$56,0))</f>
        <v>0.007094907407407407</v>
      </c>
    </row>
    <row r="54" spans="1:10" ht="15" customHeight="1">
      <c r="A54" s="13">
        <v>50</v>
      </c>
      <c r="B54" s="19" t="s">
        <v>140</v>
      </c>
      <c r="C54" s="19" t="s">
        <v>141</v>
      </c>
      <c r="D54" s="13" t="s">
        <v>72</v>
      </c>
      <c r="E54" s="19" t="s">
        <v>95</v>
      </c>
      <c r="F54" s="14">
        <v>0.021875000000000002</v>
      </c>
      <c r="G54" s="14">
        <v>0.021875000000000002</v>
      </c>
      <c r="H54" s="13" t="str">
        <f t="shared" si="2"/>
        <v>6.18/km</v>
      </c>
      <c r="I54" s="14">
        <f t="shared" si="3"/>
        <v>0.010405092592592594</v>
      </c>
      <c r="J54" s="14">
        <f>G54-INDEX($G$5:$G$56,MATCH(D54,$D$5:$D$56,0))</f>
        <v>0.008611111111111113</v>
      </c>
    </row>
    <row r="55" spans="1:10" ht="15" customHeight="1">
      <c r="A55" s="13">
        <v>51</v>
      </c>
      <c r="B55" s="19" t="s">
        <v>142</v>
      </c>
      <c r="C55" s="19" t="s">
        <v>143</v>
      </c>
      <c r="D55" s="13" t="s">
        <v>144</v>
      </c>
      <c r="E55" s="19" t="s">
        <v>145</v>
      </c>
      <c r="F55" s="14">
        <v>0.022291666666666668</v>
      </c>
      <c r="G55" s="14">
        <v>0.022291666666666668</v>
      </c>
      <c r="H55" s="13" t="str">
        <f t="shared" si="2"/>
        <v>6.25/km</v>
      </c>
      <c r="I55" s="14">
        <f t="shared" si="3"/>
        <v>0.01082175925925926</v>
      </c>
      <c r="J55" s="14">
        <f>G55-INDEX($G$5:$G$56,MATCH(D55,$D$5:$D$56,0))</f>
        <v>0</v>
      </c>
    </row>
    <row r="56" spans="1:10" ht="15" customHeight="1">
      <c r="A56" s="17">
        <v>52</v>
      </c>
      <c r="B56" s="20" t="s">
        <v>146</v>
      </c>
      <c r="C56" s="20" t="s">
        <v>147</v>
      </c>
      <c r="D56" s="17" t="s">
        <v>90</v>
      </c>
      <c r="E56" s="20" t="s">
        <v>148</v>
      </c>
      <c r="F56" s="16">
        <v>0.022314814814814815</v>
      </c>
      <c r="G56" s="16">
        <v>0.022314814814814815</v>
      </c>
      <c r="H56" s="17" t="str">
        <f t="shared" si="2"/>
        <v>6.26/km</v>
      </c>
      <c r="I56" s="16">
        <f t="shared" si="3"/>
        <v>0.010844907407407407</v>
      </c>
      <c r="J56" s="16">
        <f>G56-INDEX($G$5:$G$56,MATCH(D56,$D$5:$D$56,0))</f>
        <v>0.00753472222222222</v>
      </c>
    </row>
  </sheetData>
  <sheetProtection/>
  <autoFilter ref="A4:J5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Gay Run</v>
      </c>
      <c r="B1" s="33"/>
      <c r="C1" s="34"/>
    </row>
    <row r="2" spans="1:3" ht="24" customHeight="1">
      <c r="A2" s="30" t="str">
        <f>Individuale!A2</f>
        <v>1ª edizione </v>
      </c>
      <c r="B2" s="30"/>
      <c r="C2" s="30"/>
    </row>
    <row r="3" spans="1:3" ht="24" customHeight="1">
      <c r="A3" s="35" t="str">
        <f>Individuale!A3</f>
        <v>Eur - Roma (RM) Italia - Domenica 20/07/2014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8" t="s">
        <v>95</v>
      </c>
      <c r="C5" s="25">
        <v>10</v>
      </c>
    </row>
    <row r="6" spans="1:3" ht="15" customHeight="1">
      <c r="A6" s="13">
        <v>2</v>
      </c>
      <c r="B6" s="19" t="s">
        <v>91</v>
      </c>
      <c r="C6" s="22">
        <v>5</v>
      </c>
    </row>
    <row r="7" spans="1:3" ht="15" customHeight="1">
      <c r="A7" s="13">
        <v>3</v>
      </c>
      <c r="B7" s="19" t="s">
        <v>59</v>
      </c>
      <c r="C7" s="22">
        <v>5</v>
      </c>
    </row>
    <row r="8" spans="1:3" ht="15" customHeight="1">
      <c r="A8" s="13">
        <v>4</v>
      </c>
      <c r="B8" s="19" t="s">
        <v>68</v>
      </c>
      <c r="C8" s="22">
        <v>4</v>
      </c>
    </row>
    <row r="9" spans="1:3" ht="15" customHeight="1">
      <c r="A9" s="21">
        <v>5</v>
      </c>
      <c r="B9" s="24" t="s">
        <v>149</v>
      </c>
      <c r="C9" s="26">
        <v>3</v>
      </c>
    </row>
    <row r="10" spans="1:3" ht="15" customHeight="1">
      <c r="A10" s="13">
        <v>6</v>
      </c>
      <c r="B10" s="19" t="s">
        <v>125</v>
      </c>
      <c r="C10" s="22">
        <v>2</v>
      </c>
    </row>
    <row r="11" spans="1:3" ht="15" customHeight="1">
      <c r="A11" s="13">
        <v>7</v>
      </c>
      <c r="B11" s="19" t="s">
        <v>57</v>
      </c>
      <c r="C11" s="22">
        <v>2</v>
      </c>
    </row>
    <row r="12" spans="1:3" ht="15" customHeight="1">
      <c r="A12" s="13">
        <v>8</v>
      </c>
      <c r="B12" s="19" t="s">
        <v>46</v>
      </c>
      <c r="C12" s="22">
        <v>2</v>
      </c>
    </row>
    <row r="13" spans="1:3" ht="15" customHeight="1">
      <c r="A13" s="13">
        <v>9</v>
      </c>
      <c r="B13" s="19" t="s">
        <v>64</v>
      </c>
      <c r="C13" s="22">
        <v>2</v>
      </c>
    </row>
    <row r="14" spans="1:3" ht="15" customHeight="1">
      <c r="A14" s="13">
        <v>10</v>
      </c>
      <c r="B14" s="19" t="s">
        <v>35</v>
      </c>
      <c r="C14" s="22">
        <v>1</v>
      </c>
    </row>
    <row r="15" spans="1:3" ht="15" customHeight="1">
      <c r="A15" s="13">
        <v>11</v>
      </c>
      <c r="B15" s="19" t="s">
        <v>145</v>
      </c>
      <c r="C15" s="22">
        <v>1</v>
      </c>
    </row>
    <row r="16" spans="1:3" ht="15" customHeight="1">
      <c r="A16" s="13">
        <v>12</v>
      </c>
      <c r="B16" s="19" t="s">
        <v>148</v>
      </c>
      <c r="C16" s="22">
        <v>1</v>
      </c>
    </row>
    <row r="17" spans="1:3" ht="15" customHeight="1">
      <c r="A17" s="13">
        <v>13</v>
      </c>
      <c r="B17" s="19" t="s">
        <v>48</v>
      </c>
      <c r="C17" s="22">
        <v>1</v>
      </c>
    </row>
    <row r="18" spans="1:3" ht="15" customHeight="1">
      <c r="A18" s="13">
        <v>14</v>
      </c>
      <c r="B18" s="19" t="s">
        <v>80</v>
      </c>
      <c r="C18" s="22">
        <v>1</v>
      </c>
    </row>
    <row r="19" spans="1:3" ht="15" customHeight="1">
      <c r="A19" s="13">
        <v>15</v>
      </c>
      <c r="B19" s="19" t="s">
        <v>61</v>
      </c>
      <c r="C19" s="22">
        <v>1</v>
      </c>
    </row>
    <row r="20" spans="1:3" ht="15" customHeight="1">
      <c r="A20" s="13">
        <v>16</v>
      </c>
      <c r="B20" s="19" t="s">
        <v>107</v>
      </c>
      <c r="C20" s="22">
        <v>1</v>
      </c>
    </row>
    <row r="21" spans="1:3" ht="15" customHeight="1">
      <c r="A21" s="13">
        <v>17</v>
      </c>
      <c r="B21" s="19" t="s">
        <v>98</v>
      </c>
      <c r="C21" s="22">
        <v>1</v>
      </c>
    </row>
    <row r="22" spans="1:3" ht="15" customHeight="1">
      <c r="A22" s="13">
        <v>18</v>
      </c>
      <c r="B22" s="19" t="s">
        <v>51</v>
      </c>
      <c r="C22" s="22">
        <v>1</v>
      </c>
    </row>
    <row r="23" spans="1:3" ht="15" customHeight="1">
      <c r="A23" s="13">
        <v>19</v>
      </c>
      <c r="B23" s="19" t="s">
        <v>78</v>
      </c>
      <c r="C23" s="22">
        <v>1</v>
      </c>
    </row>
    <row r="24" spans="1:3" ht="15" customHeight="1">
      <c r="A24" s="13">
        <v>20</v>
      </c>
      <c r="B24" s="19" t="s">
        <v>112</v>
      </c>
      <c r="C24" s="22">
        <v>1</v>
      </c>
    </row>
    <row r="25" spans="1:3" ht="15" customHeight="1">
      <c r="A25" s="13">
        <v>21</v>
      </c>
      <c r="B25" s="19" t="s">
        <v>70</v>
      </c>
      <c r="C25" s="22">
        <v>1</v>
      </c>
    </row>
    <row r="26" spans="1:3" ht="15" customHeight="1">
      <c r="A26" s="13">
        <v>22</v>
      </c>
      <c r="B26" s="19" t="s">
        <v>116</v>
      </c>
      <c r="C26" s="22">
        <v>1</v>
      </c>
    </row>
    <row r="27" spans="1:3" ht="15" customHeight="1">
      <c r="A27" s="13">
        <v>23</v>
      </c>
      <c r="B27" s="19" t="s">
        <v>85</v>
      </c>
      <c r="C27" s="22">
        <v>1</v>
      </c>
    </row>
    <row r="28" spans="1:3" ht="15" customHeight="1">
      <c r="A28" s="13">
        <v>24</v>
      </c>
      <c r="B28" s="19" t="s">
        <v>54</v>
      </c>
      <c r="C28" s="22">
        <v>1</v>
      </c>
    </row>
    <row r="29" spans="1:3" ht="15" customHeight="1">
      <c r="A29" s="13">
        <v>25</v>
      </c>
      <c r="B29" s="19" t="s">
        <v>75</v>
      </c>
      <c r="C29" s="22">
        <v>1</v>
      </c>
    </row>
    <row r="30" spans="1:3" ht="15" customHeight="1">
      <c r="A30" s="17">
        <v>26</v>
      </c>
      <c r="B30" s="20" t="s">
        <v>103</v>
      </c>
      <c r="C30" s="23">
        <v>1</v>
      </c>
    </row>
    <row r="31" ht="12.75">
      <c r="C31" s="2">
        <f>SUM(C5:C30)</f>
        <v>52</v>
      </c>
    </row>
  </sheetData>
  <sheetProtection/>
  <autoFilter ref="A4:C5">
    <sortState ref="A5:C31">
      <sortCondition descending="1" sortBy="value" ref="C5:C3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2014-07-21T08:41:42Z</dcterms:modified>
  <cp:category/>
  <cp:version/>
  <cp:contentType/>
  <cp:contentStatus/>
</cp:coreProperties>
</file>