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'Individuale'!$A$3:$I$81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<sst xmlns="http://schemas.openxmlformats.org/spreadsheetml/2006/main" count="286" uniqueCount="143">
  <si>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</si>
  <si>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</si>
  <si>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</si>
  <si>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</si>
  <si>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</si>
  <si>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</si>
  <si>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</si>
  <si>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</si>
  <si>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</si>
  <si>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</si>
  <si>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</si>
  <si>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</si>
  <si>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PRENESTE</t>
  </si>
  <si>
    <t>B</t>
  </si>
  <si>
    <t>A</t>
  </si>
  <si>
    <t>C</t>
  </si>
  <si>
    <t>D</t>
  </si>
  <si>
    <t>E</t>
  </si>
  <si>
    <t>F</t>
  </si>
  <si>
    <t>ATL. VITA</t>
  </si>
  <si>
    <t>G</t>
  </si>
  <si>
    <t>P</t>
  </si>
  <si>
    <t>H</t>
  </si>
  <si>
    <t>O</t>
  </si>
  <si>
    <t>M</t>
  </si>
  <si>
    <t>Q</t>
  </si>
  <si>
    <t>I</t>
  </si>
  <si>
    <t>S</t>
  </si>
  <si>
    <t>R</t>
  </si>
  <si>
    <t>GIUSEPPE  FRANCHI</t>
  </si>
  <si>
    <t>DREAM TEAM ROMA</t>
  </si>
  <si>
    <t>EL MOUSTAFA  SAQI</t>
  </si>
  <si>
    <t>G.S. AMLETO  MONTI TERNI</t>
  </si>
  <si>
    <t>CESARE   PORCU</t>
  </si>
  <si>
    <t>G.P. ATLETICA FALERIA</t>
  </si>
  <si>
    <t>HICHAM BAHOUH</t>
  </si>
  <si>
    <t>CARMINE  PETRACCA</t>
  </si>
  <si>
    <t>PIZZERIA IL PODISTA</t>
  </si>
  <si>
    <t>ROBERTO  SACCHI</t>
  </si>
  <si>
    <t>PODISTICA C.L.T. TERNI</t>
  </si>
  <si>
    <t>MALVENO  ANGELUCCI</t>
  </si>
  <si>
    <t>CITTADUCALE  RUNNERS CLUB</t>
  </si>
  <si>
    <t>FRANCESCO  GUIDOBALDI</t>
  </si>
  <si>
    <t>A.S. RUNNERS SANGEMINI</t>
  </si>
  <si>
    <t>MARCO  CAVALLUCCI</t>
  </si>
  <si>
    <t>ANTONIO  MARTINI</t>
  </si>
  <si>
    <t>LIBERO</t>
  </si>
  <si>
    <t>SIMONE VINCENZONI</t>
  </si>
  <si>
    <t>CARLO  BARCHERINI</t>
  </si>
  <si>
    <t>MARIO  SERPI</t>
  </si>
  <si>
    <t>FIAMME GIALLE SIMONI</t>
  </si>
  <si>
    <t>FABIO  MIGLIACCA</t>
  </si>
  <si>
    <t>BRUNO  DIONISI</t>
  </si>
  <si>
    <t>K 42 GROUPAMA</t>
  </si>
  <si>
    <t>MARCO  PULIMANTI</t>
  </si>
  <si>
    <t>ATL. ALTO LAZIO</t>
  </si>
  <si>
    <t>GIANNI  PAONE</t>
  </si>
  <si>
    <t>S.S. LAZIO ATLETICA</t>
  </si>
  <si>
    <t>SANDRO  BARTOLLINI</t>
  </si>
  <si>
    <t>MAURO  SEVERONI</t>
  </si>
  <si>
    <t>FABRIZIO  BRANDI</t>
  </si>
  <si>
    <t>G.S.A. ATLETICA INSIEME</t>
  </si>
  <si>
    <t>DIEGO  GOFFI</t>
  </si>
  <si>
    <t>A.S.D. SECOND OUT</t>
  </si>
  <si>
    <t>SERGIO  LITI</t>
  </si>
  <si>
    <t>STEFANO  TRUCCHIA</t>
  </si>
  <si>
    <t>PODISTICA BOVILLE</t>
  </si>
  <si>
    <t>ALESSANDRO  ROSSI</t>
  </si>
  <si>
    <t>GIUSEPPE  SINATRA</t>
  </si>
  <si>
    <t>MASSIMILIANO  ROSATELLI</t>
  </si>
  <si>
    <t>STUDENTESCA CASSA di RISPARMIO di RIETI</t>
  </si>
  <si>
    <t>MARINO BESTIACO</t>
  </si>
  <si>
    <t>SILVESTRO  GALIENI</t>
  </si>
  <si>
    <t>FABIO  BRESCINI</t>
  </si>
  <si>
    <t>ROMA ROAD RUNNERS CLUB</t>
  </si>
  <si>
    <t>CLAUDIO  MASSACCESI</t>
  </si>
  <si>
    <t>GIOVANNI  FESTUCCIA</t>
  </si>
  <si>
    <t>ROAD BIKE  CANTALICE</t>
  </si>
  <si>
    <t>GIOVANNI  GOLVELLI</t>
  </si>
  <si>
    <t>LEONARDO DI NICOLA AGOSTINI</t>
  </si>
  <si>
    <t>PAOLO  GIAMBARTOLOMEI</t>
  </si>
  <si>
    <t>PIERA  SCARSELLA</t>
  </si>
  <si>
    <t>G.S. CAT SPORT ROMA</t>
  </si>
  <si>
    <t>MAURIZIO  DI FRANCESCANTONIO</t>
  </si>
  <si>
    <t>ATL. UISP MONTEROTONDO</t>
  </si>
  <si>
    <t>VITTORIO  DONELASCI</t>
  </si>
  <si>
    <t>PIETRO  MARI</t>
  </si>
  <si>
    <t>CARLO  PONA</t>
  </si>
  <si>
    <t>A.S.D. ENEA</t>
  </si>
  <si>
    <t>ROBERTO  DI VITTORIO</t>
  </si>
  <si>
    <t>RIETI IN CORSA</t>
  </si>
  <si>
    <t>FRANCESCA  LODATO</t>
  </si>
  <si>
    <t>ANDREA  BRIZI</t>
  </si>
  <si>
    <t>THI KIM THU  ZERVOS</t>
  </si>
  <si>
    <t>GIUDITTA  FIORAVANTI</t>
  </si>
  <si>
    <t>GIUSEPPE  COLANGELI</t>
  </si>
  <si>
    <t>A.S.D. AMATORI VILLA PAMPHILI</t>
  </si>
  <si>
    <t>ALESSANDRO  COPPA</t>
  </si>
  <si>
    <t>FRANCO  PIMPINELLA</t>
  </si>
  <si>
    <t>FEDERICO VEROLI</t>
  </si>
  <si>
    <t xml:space="preserve">G.P. ATLETICA  FALERIA </t>
  </si>
  <si>
    <t>GIOVANNI  MANNETTI</t>
  </si>
  <si>
    <t>SALVATORE  CAMBRIA</t>
  </si>
  <si>
    <t>FILIBERTO PARIS</t>
  </si>
  <si>
    <t>LEONARDO  RUSSILLO</t>
  </si>
  <si>
    <t>MARIO  GIULIANI</t>
  </si>
  <si>
    <t>A.S.D.  FFM</t>
  </si>
  <si>
    <t>ENZO  ORSINGHER</t>
  </si>
  <si>
    <t>SIMONE  MARGARITA</t>
  </si>
  <si>
    <t>SERENELLA  GUARNELLO</t>
  </si>
  <si>
    <t>PODISTICA CARSULAE TERNI</t>
  </si>
  <si>
    <t>MICHELE  CONSAMARO</t>
  </si>
  <si>
    <t>ALESSANDRO  NEGRONI</t>
  </si>
  <si>
    <t>UISP VERZARI - ATL. CVA TREVI</t>
  </si>
  <si>
    <t>IVANO  QUADRACCIA</t>
  </si>
  <si>
    <t>CAROLINA  AGABITI</t>
  </si>
  <si>
    <t>TONINO  PELLINO</t>
  </si>
  <si>
    <t>ANTONIO  CAROSI</t>
  </si>
  <si>
    <t>RODOLFO  ANGELONI</t>
  </si>
  <si>
    <t>ALESSANDRO  MASSACCESI</t>
  </si>
  <si>
    <t>MASOUMEH  AMERI</t>
  </si>
  <si>
    <t>LUCA  FRANCICA</t>
  </si>
  <si>
    <t>MAURIZIO  FILESI</t>
  </si>
  <si>
    <t>MARIO  PIGNATIELLO</t>
  </si>
  <si>
    <t>A.S.D SECOND OUT</t>
  </si>
  <si>
    <t>MARIA  GRAZIA  IORIO</t>
  </si>
  <si>
    <t>ATLETICA PEGASO ROMA</t>
  </si>
  <si>
    <t>TOMMASO  CINGOLANI</t>
  </si>
  <si>
    <t>LINA  TARTAMELLI</t>
  </si>
  <si>
    <t>A.S.D. AMATORI PODISTICA TERNI</t>
  </si>
  <si>
    <t>SIMONETTA  TARQUINI</t>
  </si>
  <si>
    <t>RUNNERS RIETI</t>
  </si>
  <si>
    <t>GIOVANBATTISTA  POSCA</t>
  </si>
  <si>
    <t>ROBERTA  PIMPINELLA</t>
  </si>
  <si>
    <t>DOMENICO  MANCINI</t>
  </si>
  <si>
    <t>A.S.D. ASTERIX  MORLUPO</t>
  </si>
  <si>
    <t>IGNAZIO  BANDINU</t>
  </si>
  <si>
    <t>ASTERIX  MORLUPO</t>
  </si>
  <si>
    <t>ROBERTO  GIANNINI</t>
  </si>
  <si>
    <t>RENZO SCONOCCHIA</t>
  </si>
  <si>
    <t>G.P.ATLETICA FALERIA</t>
  </si>
  <si>
    <t>Trofeo Angelo Casciani 1ª edizione</t>
  </si>
  <si>
    <t>San Giovanni Reatino (RT) Italia - Domenica 05/07/2009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</si>
</sst>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21" fontId="13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0" t="s">
        <v>141</v>
      </c>
      <c r="B1" s="30"/>
      <c r="C1" s="30"/>
      <c r="D1" s="30"/>
      <c r="E1" s="30"/>
      <c r="F1" s="30"/>
      <c r="G1" s="31"/>
      <c r="H1" s="31"/>
      <c r="I1" s="31"/>
    </row>
    <row r="2" spans="1:9" ht="24.75" customHeight="1" thickBot="1">
      <c r="A2" s="32" t="s">
        <v>142</v>
      </c>
      <c r="B2" s="33"/>
      <c r="C2" s="33"/>
      <c r="D2" s="33"/>
      <c r="E2" s="33"/>
      <c r="F2" s="33"/>
      <c r="G2" s="34"/>
      <c r="H2" s="5" t="s">
        <v>0</v>
      </c>
      <c r="I2" s="6">
        <v>7.5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4">
        <v>1</v>
      </c>
      <c r="B4" s="56" t="s">
        <v>29</v>
      </c>
      <c r="C4" s="59"/>
      <c r="D4" s="48" t="s">
        <v>13</v>
      </c>
      <c r="E4" s="47" t="s">
        <v>30</v>
      </c>
      <c r="F4" s="49">
        <v>0.01521990740740741</v>
      </c>
      <c r="G4" s="22" t="str">
        <f aca="true" t="shared" si="0" ref="G4:G67">TEXT(INT((HOUR(F4)*3600+MINUTE(F4)*60+SECOND(F4))/$I$2/60),"0")&amp;"."&amp;TEXT(MOD((HOUR(F4)*3600+MINUTE(F4)*60+SECOND(F4))/$I$2,60),"00")&amp;"/km"</f>
        <v>2.55/km</v>
      </c>
      <c r="H4" s="9">
        <f aca="true" t="shared" si="1" ref="H4:H28">F4-$F$4</f>
        <v>0</v>
      </c>
      <c r="I4" s="9">
        <f>F4-INDEX($F$4:$F$650,MATCH(D4,$D$4:$D$650,0))</f>
        <v>0</v>
      </c>
    </row>
    <row r="5" spans="1:9" s="1" customFormat="1" ht="15" customHeight="1">
      <c r="A5" s="20">
        <v>2</v>
      </c>
      <c r="B5" s="57" t="s">
        <v>31</v>
      </c>
      <c r="C5" s="60"/>
      <c r="D5" s="51" t="s">
        <v>14</v>
      </c>
      <c r="E5" s="50" t="s">
        <v>32</v>
      </c>
      <c r="F5" s="52">
        <v>0.015462962962962963</v>
      </c>
      <c r="G5" s="7" t="str">
        <f t="shared" si="0"/>
        <v>2.58/km</v>
      </c>
      <c r="H5" s="10">
        <f t="shared" si="1"/>
        <v>0.00024305555555555365</v>
      </c>
      <c r="I5" s="10">
        <f>F5-INDEX($F$4:$F$650,MATCH(D5,$D$4:$D$650,0))</f>
        <v>0</v>
      </c>
    </row>
    <row r="6" spans="1:9" s="1" customFormat="1" ht="15" customHeight="1">
      <c r="A6" s="20">
        <v>3</v>
      </c>
      <c r="B6" s="57" t="s">
        <v>33</v>
      </c>
      <c r="C6" s="60"/>
      <c r="D6" s="51" t="s">
        <v>15</v>
      </c>
      <c r="E6" s="50" t="s">
        <v>34</v>
      </c>
      <c r="F6" s="52">
        <v>0.015752314814814813</v>
      </c>
      <c r="G6" s="7" t="str">
        <f t="shared" si="0"/>
        <v>3.01/km</v>
      </c>
      <c r="H6" s="10">
        <f t="shared" si="1"/>
        <v>0.0005324074074074033</v>
      </c>
      <c r="I6" s="10">
        <f>F6-INDEX($F$4:$F$650,MATCH(D6,$D$4:$D$650,0))</f>
        <v>0</v>
      </c>
    </row>
    <row r="7" spans="1:9" s="1" customFormat="1" ht="15" customHeight="1">
      <c r="A7" s="20">
        <v>4</v>
      </c>
      <c r="B7" s="57" t="s">
        <v>35</v>
      </c>
      <c r="C7" s="60"/>
      <c r="D7" s="51" t="s">
        <v>14</v>
      </c>
      <c r="E7" s="50" t="s">
        <v>32</v>
      </c>
      <c r="F7" s="52">
        <v>0.015914351851851853</v>
      </c>
      <c r="G7" s="7" t="str">
        <f t="shared" si="0"/>
        <v>3.03/km</v>
      </c>
      <c r="H7" s="10">
        <f t="shared" si="1"/>
        <v>0.0006944444444444437</v>
      </c>
      <c r="I7" s="10">
        <f>F7-INDEX($F$4:$F$650,MATCH(D7,$D$4:$D$650,0))</f>
        <v>0.00045138888888889006</v>
      </c>
    </row>
    <row r="8" spans="1:9" s="1" customFormat="1" ht="15" customHeight="1">
      <c r="A8" s="20">
        <v>5</v>
      </c>
      <c r="B8" s="57" t="s">
        <v>36</v>
      </c>
      <c r="C8" s="60"/>
      <c r="D8" s="51" t="s">
        <v>16</v>
      </c>
      <c r="E8" s="50" t="s">
        <v>37</v>
      </c>
      <c r="F8" s="52">
        <v>0.01615740740740741</v>
      </c>
      <c r="G8" s="7" t="str">
        <f t="shared" si="0"/>
        <v>3.06/km</v>
      </c>
      <c r="H8" s="10">
        <f t="shared" si="1"/>
        <v>0.0009374999999999991</v>
      </c>
      <c r="I8" s="10">
        <f>F8-INDEX($F$4:$F$650,MATCH(D8,$D$4:$D$650,0))</f>
        <v>0</v>
      </c>
    </row>
    <row r="9" spans="1:9" s="1" customFormat="1" ht="15" customHeight="1">
      <c r="A9" s="20">
        <v>6</v>
      </c>
      <c r="B9" s="57" t="s">
        <v>38</v>
      </c>
      <c r="C9" s="60"/>
      <c r="D9" s="51" t="s">
        <v>15</v>
      </c>
      <c r="E9" s="50" t="s">
        <v>39</v>
      </c>
      <c r="F9" s="52">
        <v>0.016527777777777777</v>
      </c>
      <c r="G9" s="7" t="str">
        <f t="shared" si="0"/>
        <v>3.10/km</v>
      </c>
      <c r="H9" s="10">
        <f t="shared" si="1"/>
        <v>0.0013078703703703672</v>
      </c>
      <c r="I9" s="10">
        <f>F9-INDEX($F$4:$F$650,MATCH(D9,$D$4:$D$650,0))</f>
        <v>0.0007754629629629639</v>
      </c>
    </row>
    <row r="10" spans="1:9" s="1" customFormat="1" ht="15" customHeight="1">
      <c r="A10" s="20">
        <v>7</v>
      </c>
      <c r="B10" s="57" t="s">
        <v>40</v>
      </c>
      <c r="C10" s="60"/>
      <c r="D10" s="51" t="s">
        <v>16</v>
      </c>
      <c r="E10" s="50" t="s">
        <v>41</v>
      </c>
      <c r="F10" s="52">
        <v>0.016689814814814817</v>
      </c>
      <c r="G10" s="7" t="str">
        <f t="shared" si="0"/>
        <v>3.12/km</v>
      </c>
      <c r="H10" s="10">
        <f t="shared" si="1"/>
        <v>0.0014699074074074076</v>
      </c>
      <c r="I10" s="10">
        <f>F10-INDEX($F$4:$F$650,MATCH(D10,$D$4:$D$650,0))</f>
        <v>0.0005324074074074085</v>
      </c>
    </row>
    <row r="11" spans="1:9" s="1" customFormat="1" ht="15" customHeight="1">
      <c r="A11" s="20">
        <v>8</v>
      </c>
      <c r="B11" s="57" t="s">
        <v>42</v>
      </c>
      <c r="C11" s="60"/>
      <c r="D11" s="51" t="s">
        <v>17</v>
      </c>
      <c r="E11" s="50" t="s">
        <v>43</v>
      </c>
      <c r="F11" s="52">
        <v>0.01673611111111111</v>
      </c>
      <c r="G11" s="7" t="str">
        <f t="shared" si="0"/>
        <v>3.13/km</v>
      </c>
      <c r="H11" s="10">
        <f t="shared" si="1"/>
        <v>0.001516203703703702</v>
      </c>
      <c r="I11" s="10">
        <f>F11-INDEX($F$4:$F$650,MATCH(D11,$D$4:$D$650,0))</f>
        <v>0</v>
      </c>
    </row>
    <row r="12" spans="1:9" s="1" customFormat="1" ht="15" customHeight="1">
      <c r="A12" s="20">
        <v>9</v>
      </c>
      <c r="B12" s="57" t="s">
        <v>44</v>
      </c>
      <c r="C12" s="60"/>
      <c r="D12" s="51" t="s">
        <v>15</v>
      </c>
      <c r="E12" s="50" t="s">
        <v>43</v>
      </c>
      <c r="F12" s="52">
        <v>0.01681712962962963</v>
      </c>
      <c r="G12" s="7" t="str">
        <f t="shared" si="0"/>
        <v>3.14/km</v>
      </c>
      <c r="H12" s="10">
        <f t="shared" si="1"/>
        <v>0.0015972222222222204</v>
      </c>
      <c r="I12" s="10">
        <f>F12-INDEX($F$4:$F$650,MATCH(D12,$D$4:$D$650,0))</f>
        <v>0.001064814814814817</v>
      </c>
    </row>
    <row r="13" spans="1:9" s="1" customFormat="1" ht="15" customHeight="1">
      <c r="A13" s="20">
        <v>10</v>
      </c>
      <c r="B13" s="57" t="s">
        <v>45</v>
      </c>
      <c r="C13" s="60"/>
      <c r="D13" s="51" t="s">
        <v>13</v>
      </c>
      <c r="E13" s="50" t="s">
        <v>46</v>
      </c>
      <c r="F13" s="52">
        <v>0.016875</v>
      </c>
      <c r="G13" s="7" t="str">
        <f t="shared" si="0"/>
        <v>3.14/km</v>
      </c>
      <c r="H13" s="10">
        <f t="shared" si="1"/>
        <v>0.0016550925925925917</v>
      </c>
      <c r="I13" s="10">
        <f>F13-INDEX($F$4:$F$650,MATCH(D13,$D$4:$D$650,0))</f>
        <v>0.0016550925925925917</v>
      </c>
    </row>
    <row r="14" spans="1:9" s="1" customFormat="1" ht="15" customHeight="1">
      <c r="A14" s="20">
        <v>11</v>
      </c>
      <c r="B14" s="57" t="s">
        <v>47</v>
      </c>
      <c r="C14" s="60"/>
      <c r="D14" s="51" t="s">
        <v>13</v>
      </c>
      <c r="E14" s="50" t="s">
        <v>43</v>
      </c>
      <c r="F14" s="52">
        <v>0.016967592592592593</v>
      </c>
      <c r="G14" s="7" t="str">
        <f t="shared" si="0"/>
        <v>3.15/km</v>
      </c>
      <c r="H14" s="10">
        <f t="shared" si="1"/>
        <v>0.0017476851851851837</v>
      </c>
      <c r="I14" s="10">
        <f>F14-INDEX($F$4:$F$650,MATCH(D14,$D$4:$D$650,0))</f>
        <v>0.0017476851851851837</v>
      </c>
    </row>
    <row r="15" spans="1:9" s="1" customFormat="1" ht="15" customHeight="1">
      <c r="A15" s="20">
        <v>12</v>
      </c>
      <c r="B15" s="57" t="s">
        <v>48</v>
      </c>
      <c r="C15" s="60"/>
      <c r="D15" s="51" t="s">
        <v>14</v>
      </c>
      <c r="E15" s="50" t="s">
        <v>32</v>
      </c>
      <c r="F15" s="52">
        <v>0.017361111111111112</v>
      </c>
      <c r="G15" s="7" t="str">
        <f t="shared" si="0"/>
        <v>3.20/km</v>
      </c>
      <c r="H15" s="10">
        <f t="shared" si="1"/>
        <v>0.0021412037037037025</v>
      </c>
      <c r="I15" s="10">
        <f>F15-INDEX($F$4:$F$650,MATCH(D15,$D$4:$D$650,0))</f>
        <v>0.0018981481481481488</v>
      </c>
    </row>
    <row r="16" spans="1:9" s="1" customFormat="1" ht="15" customHeight="1">
      <c r="A16" s="20">
        <v>13</v>
      </c>
      <c r="B16" s="57" t="s">
        <v>49</v>
      </c>
      <c r="C16" s="60"/>
      <c r="D16" s="51" t="s">
        <v>18</v>
      </c>
      <c r="E16" s="50" t="s">
        <v>50</v>
      </c>
      <c r="F16" s="52">
        <v>0.0175</v>
      </c>
      <c r="G16" s="7" t="str">
        <f t="shared" si="0"/>
        <v>3.22/km</v>
      </c>
      <c r="H16" s="10">
        <f t="shared" si="1"/>
        <v>0.0022800925925925922</v>
      </c>
      <c r="I16" s="10">
        <f>F16-INDEX($F$4:$F$650,MATCH(D16,$D$4:$D$650,0))</f>
        <v>0</v>
      </c>
    </row>
    <row r="17" spans="1:9" s="1" customFormat="1" ht="15" customHeight="1">
      <c r="A17" s="20">
        <v>14</v>
      </c>
      <c r="B17" s="57" t="s">
        <v>51</v>
      </c>
      <c r="C17" s="60"/>
      <c r="D17" s="51" t="s">
        <v>16</v>
      </c>
      <c r="E17" s="50" t="s">
        <v>32</v>
      </c>
      <c r="F17" s="52">
        <v>0.01758101851851852</v>
      </c>
      <c r="G17" s="7" t="str">
        <f t="shared" si="0"/>
        <v>3.23/km</v>
      </c>
      <c r="H17" s="10">
        <f t="shared" si="1"/>
        <v>0.0023611111111111107</v>
      </c>
      <c r="I17" s="10">
        <f>F17-INDEX($F$4:$F$650,MATCH(D17,$D$4:$D$650,0))</f>
        <v>0.0014236111111111116</v>
      </c>
    </row>
    <row r="18" spans="1:9" s="1" customFormat="1" ht="15" customHeight="1">
      <c r="A18" s="20">
        <v>15</v>
      </c>
      <c r="B18" s="57" t="s">
        <v>52</v>
      </c>
      <c r="C18" s="60"/>
      <c r="D18" s="51" t="s">
        <v>16</v>
      </c>
      <c r="E18" s="50" t="s">
        <v>53</v>
      </c>
      <c r="F18" s="52">
        <v>0.017627314814814814</v>
      </c>
      <c r="G18" s="7" t="str">
        <f t="shared" si="0"/>
        <v>3.23/km</v>
      </c>
      <c r="H18" s="10">
        <f t="shared" si="1"/>
        <v>0.002407407407407405</v>
      </c>
      <c r="I18" s="10">
        <f>F18-INDEX($F$4:$F$650,MATCH(D18,$D$4:$D$650,0))</f>
        <v>0.0014699074074074059</v>
      </c>
    </row>
    <row r="19" spans="1:9" s="1" customFormat="1" ht="15" customHeight="1">
      <c r="A19" s="20">
        <v>16</v>
      </c>
      <c r="B19" s="57" t="s">
        <v>54</v>
      </c>
      <c r="C19" s="60"/>
      <c r="D19" s="51" t="s">
        <v>13</v>
      </c>
      <c r="E19" s="50" t="s">
        <v>55</v>
      </c>
      <c r="F19" s="52">
        <v>0.017719907407407406</v>
      </c>
      <c r="G19" s="7" t="str">
        <f t="shared" si="0"/>
        <v>3.24/km</v>
      </c>
      <c r="H19" s="10">
        <f t="shared" si="1"/>
        <v>0.002499999999999997</v>
      </c>
      <c r="I19" s="10">
        <f>F19-INDEX($F$4:$F$650,MATCH(D19,$D$4:$D$650,0))</f>
        <v>0.002499999999999997</v>
      </c>
    </row>
    <row r="20" spans="1:9" s="1" customFormat="1" ht="15" customHeight="1">
      <c r="A20" s="20">
        <v>17</v>
      </c>
      <c r="B20" s="57" t="s">
        <v>56</v>
      </c>
      <c r="C20" s="60"/>
      <c r="D20" s="51" t="s">
        <v>18</v>
      </c>
      <c r="E20" s="50" t="s">
        <v>57</v>
      </c>
      <c r="F20" s="52">
        <v>0.01775462962962963</v>
      </c>
      <c r="G20" s="7" t="str">
        <f t="shared" si="0"/>
        <v>3.25/km</v>
      </c>
      <c r="H20" s="10">
        <f t="shared" si="1"/>
        <v>0.002534722222222221</v>
      </c>
      <c r="I20" s="10">
        <f>F20-INDEX($F$4:$F$650,MATCH(D20,$D$4:$D$650,0))</f>
        <v>0.00025462962962962896</v>
      </c>
    </row>
    <row r="21" spans="1:9" s="1" customFormat="1" ht="15" customHeight="1">
      <c r="A21" s="20">
        <v>18</v>
      </c>
      <c r="B21" s="57" t="s">
        <v>58</v>
      </c>
      <c r="C21" s="60"/>
      <c r="D21" s="51" t="s">
        <v>17</v>
      </c>
      <c r="E21" s="50" t="s">
        <v>43</v>
      </c>
      <c r="F21" s="52">
        <v>0.01778935185185185</v>
      </c>
      <c r="G21" s="7" t="str">
        <f t="shared" si="0"/>
        <v>3.25/km</v>
      </c>
      <c r="H21" s="10">
        <f t="shared" si="1"/>
        <v>0.002569444444444442</v>
      </c>
      <c r="I21" s="10">
        <f>F21-INDEX($F$4:$F$650,MATCH(D21,$D$4:$D$650,0))</f>
        <v>0.00105324074074074</v>
      </c>
    </row>
    <row r="22" spans="1:9" s="1" customFormat="1" ht="15" customHeight="1">
      <c r="A22" s="20">
        <v>19</v>
      </c>
      <c r="B22" s="57" t="s">
        <v>59</v>
      </c>
      <c r="C22" s="60"/>
      <c r="D22" s="51" t="s">
        <v>18</v>
      </c>
      <c r="E22" s="50" t="s">
        <v>41</v>
      </c>
      <c r="F22" s="52">
        <v>0.018032407407407407</v>
      </c>
      <c r="G22" s="7" t="str">
        <f t="shared" si="0"/>
        <v>3.28/km</v>
      </c>
      <c r="H22" s="10">
        <f t="shared" si="1"/>
        <v>0.0028124999999999973</v>
      </c>
      <c r="I22" s="10">
        <f>F22-INDEX($F$4:$F$650,MATCH(D22,$D$4:$D$650,0))</f>
        <v>0.000532407407407405</v>
      </c>
    </row>
    <row r="23" spans="1:9" s="1" customFormat="1" ht="15" customHeight="1">
      <c r="A23" s="20">
        <v>20</v>
      </c>
      <c r="B23" s="57" t="s">
        <v>60</v>
      </c>
      <c r="C23" s="60"/>
      <c r="D23" s="51" t="s">
        <v>13</v>
      </c>
      <c r="E23" s="50" t="s">
        <v>61</v>
      </c>
      <c r="F23" s="52">
        <v>0.01818287037037037</v>
      </c>
      <c r="G23" s="7" t="str">
        <f t="shared" si="0"/>
        <v>3.29/km</v>
      </c>
      <c r="H23" s="10">
        <f t="shared" si="1"/>
        <v>0.0029629629629629606</v>
      </c>
      <c r="I23" s="10">
        <f>F23-INDEX($F$4:$F$650,MATCH(D23,$D$4:$D$650,0))</f>
        <v>0.0029629629629629606</v>
      </c>
    </row>
    <row r="24" spans="1:9" s="1" customFormat="1" ht="15" customHeight="1">
      <c r="A24" s="20">
        <v>21</v>
      </c>
      <c r="B24" s="57" t="s">
        <v>62</v>
      </c>
      <c r="C24" s="60"/>
      <c r="D24" s="51" t="s">
        <v>14</v>
      </c>
      <c r="E24" s="50" t="s">
        <v>63</v>
      </c>
      <c r="F24" s="52">
        <v>0.01824074074074074</v>
      </c>
      <c r="G24" s="7" t="str">
        <f t="shared" si="0"/>
        <v>3.30/km</v>
      </c>
      <c r="H24" s="10">
        <f t="shared" si="1"/>
        <v>0.003020833333333332</v>
      </c>
      <c r="I24" s="10">
        <f>F24-INDEX($F$4:$F$650,MATCH(D24,$D$4:$D$650,0))</f>
        <v>0.0027777777777777783</v>
      </c>
    </row>
    <row r="25" spans="1:9" s="1" customFormat="1" ht="15" customHeight="1">
      <c r="A25" s="20">
        <v>22</v>
      </c>
      <c r="B25" s="57" t="s">
        <v>64</v>
      </c>
      <c r="C25" s="60"/>
      <c r="D25" s="51" t="s">
        <v>16</v>
      </c>
      <c r="E25" s="50" t="s">
        <v>43</v>
      </c>
      <c r="F25" s="52">
        <v>0.018275462962962962</v>
      </c>
      <c r="G25" s="7" t="str">
        <f t="shared" si="0"/>
        <v>3.31/km</v>
      </c>
      <c r="H25" s="10">
        <f t="shared" si="1"/>
        <v>0.0030555555555555527</v>
      </c>
      <c r="I25" s="10">
        <f>F25-INDEX($F$4:$F$650,MATCH(D25,$D$4:$D$650,0))</f>
        <v>0.0021180555555555536</v>
      </c>
    </row>
    <row r="26" spans="1:9" s="1" customFormat="1" ht="15" customHeight="1">
      <c r="A26" s="20">
        <v>23</v>
      </c>
      <c r="B26" s="57" t="s">
        <v>65</v>
      </c>
      <c r="C26" s="60"/>
      <c r="D26" s="51" t="s">
        <v>17</v>
      </c>
      <c r="E26" s="50" t="s">
        <v>66</v>
      </c>
      <c r="F26" s="52">
        <v>0.01832175925925926</v>
      </c>
      <c r="G26" s="7" t="str">
        <f t="shared" si="0"/>
        <v>3.31/km</v>
      </c>
      <c r="H26" s="10">
        <f t="shared" si="1"/>
        <v>0.0031018518518518504</v>
      </c>
      <c r="I26" s="10">
        <f>F26-INDEX($F$4:$F$650,MATCH(D26,$D$4:$D$650,0))</f>
        <v>0.0015856481481481485</v>
      </c>
    </row>
    <row r="27" spans="1:9" s="2" customFormat="1" ht="15" customHeight="1">
      <c r="A27" s="20">
        <v>24</v>
      </c>
      <c r="B27" s="57" t="s">
        <v>67</v>
      </c>
      <c r="C27" s="60"/>
      <c r="D27" s="51" t="s">
        <v>15</v>
      </c>
      <c r="E27" s="50" t="s">
        <v>32</v>
      </c>
      <c r="F27" s="52">
        <v>0.018391203703703705</v>
      </c>
      <c r="G27" s="7" t="str">
        <f t="shared" si="0"/>
        <v>3.32/km</v>
      </c>
      <c r="H27" s="10">
        <f t="shared" si="1"/>
        <v>0.0031712962962962953</v>
      </c>
      <c r="I27" s="10">
        <f>F27-INDEX($F$4:$F$650,MATCH(D27,$D$4:$D$650,0))</f>
        <v>0.002638888888888892</v>
      </c>
    </row>
    <row r="28" spans="1:9" s="1" customFormat="1" ht="15" customHeight="1">
      <c r="A28" s="20">
        <v>25</v>
      </c>
      <c r="B28" s="57" t="s">
        <v>68</v>
      </c>
      <c r="C28" s="60"/>
      <c r="D28" s="51" t="s">
        <v>13</v>
      </c>
      <c r="E28" s="50" t="s">
        <v>32</v>
      </c>
      <c r="F28" s="52">
        <v>0.018530092592592595</v>
      </c>
      <c r="G28" s="7" t="str">
        <f t="shared" si="0"/>
        <v>3.33/km</v>
      </c>
      <c r="H28" s="10">
        <f t="shared" si="1"/>
        <v>0.003310185185185185</v>
      </c>
      <c r="I28" s="10">
        <f>F28-INDEX($F$4:$F$650,MATCH(D28,$D$4:$D$650,0))</f>
        <v>0.003310185185185185</v>
      </c>
    </row>
    <row r="29" spans="1:9" s="1" customFormat="1" ht="15" customHeight="1">
      <c r="A29" s="20">
        <v>26</v>
      </c>
      <c r="B29" s="57" t="s">
        <v>69</v>
      </c>
      <c r="C29" s="60"/>
      <c r="D29" s="51" t="s">
        <v>16</v>
      </c>
      <c r="E29" s="50" t="s">
        <v>70</v>
      </c>
      <c r="F29" s="52">
        <v>0.018657407407407407</v>
      </c>
      <c r="G29" s="7" t="str">
        <f t="shared" si="0"/>
        <v>3.35/km</v>
      </c>
      <c r="H29" s="10">
        <f>F29-$F$4</f>
        <v>0.003437499999999998</v>
      </c>
      <c r="I29" s="10">
        <f>F29-INDEX($F$4:$F$650,MATCH(D29,$D$4:$D$650,0))</f>
        <v>0.0024999999999999988</v>
      </c>
    </row>
    <row r="30" spans="1:9" s="1" customFormat="1" ht="15" customHeight="1">
      <c r="A30" s="20">
        <v>27</v>
      </c>
      <c r="B30" s="57" t="s">
        <v>71</v>
      </c>
      <c r="C30" s="60"/>
      <c r="D30" s="51" t="s">
        <v>18</v>
      </c>
      <c r="E30" s="50" t="s">
        <v>61</v>
      </c>
      <c r="F30" s="52">
        <v>0.018761574074074073</v>
      </c>
      <c r="G30" s="7" t="str">
        <f t="shared" si="0"/>
        <v>3.36/km</v>
      </c>
      <c r="H30" s="10">
        <f>F30-$F$4</f>
        <v>0.0035416666666666635</v>
      </c>
      <c r="I30" s="10">
        <f>F30-INDEX($F$4:$F$650,MATCH(D30,$D$4:$D$650,0))</f>
        <v>0.0012615740740740712</v>
      </c>
    </row>
    <row r="31" spans="1:9" s="1" customFormat="1" ht="15" customHeight="1">
      <c r="A31" s="20">
        <v>28</v>
      </c>
      <c r="B31" s="57" t="s">
        <v>72</v>
      </c>
      <c r="C31" s="60"/>
      <c r="D31" s="51" t="s">
        <v>17</v>
      </c>
      <c r="E31" s="50" t="s">
        <v>19</v>
      </c>
      <c r="F31" s="52">
        <v>0.018877314814814816</v>
      </c>
      <c r="G31" s="7" t="str">
        <f t="shared" si="0"/>
        <v>3.37/km</v>
      </c>
      <c r="H31" s="10">
        <f>F31-$F$4</f>
        <v>0.003657407407407406</v>
      </c>
      <c r="I31" s="10">
        <f>F31-INDEX($F$4:$F$650,MATCH(D31,$D$4:$D$650,0))</f>
        <v>0.002141203703703704</v>
      </c>
    </row>
    <row r="32" spans="1:9" s="1" customFormat="1" ht="15" customHeight="1">
      <c r="A32" s="20">
        <v>29</v>
      </c>
      <c r="B32" s="57" t="s">
        <v>73</v>
      </c>
      <c r="C32" s="60"/>
      <c r="D32" s="51" t="s">
        <v>16</v>
      </c>
      <c r="E32" s="50" t="s">
        <v>74</v>
      </c>
      <c r="F32" s="52">
        <v>0.018912037037037036</v>
      </c>
      <c r="G32" s="7" t="str">
        <f t="shared" si="0"/>
        <v>3.38/km</v>
      </c>
      <c r="H32" s="10">
        <f>F32-$F$4</f>
        <v>0.003692129629629627</v>
      </c>
      <c r="I32" s="10">
        <f>F32-INDEX($F$4:$F$650,MATCH(D32,$D$4:$D$650,0))</f>
        <v>0.0027546296296296277</v>
      </c>
    </row>
    <row r="33" spans="1:9" s="1" customFormat="1" ht="15" customHeight="1">
      <c r="A33" s="20">
        <v>30</v>
      </c>
      <c r="B33" s="57" t="s">
        <v>75</v>
      </c>
      <c r="C33" s="60"/>
      <c r="D33" s="51" t="s">
        <v>17</v>
      </c>
      <c r="E33" s="50" t="s">
        <v>32</v>
      </c>
      <c r="F33" s="52">
        <v>0.019247685185185184</v>
      </c>
      <c r="G33" s="7" t="str">
        <f t="shared" si="0"/>
        <v>3.42/km</v>
      </c>
      <c r="H33" s="10">
        <f>F33-$F$4</f>
        <v>0.004027777777777774</v>
      </c>
      <c r="I33" s="10">
        <f>F33-INDEX($F$4:$F$650,MATCH(D33,$D$4:$D$650,0))</f>
        <v>0.0025115740740740723</v>
      </c>
    </row>
    <row r="34" spans="1:9" s="1" customFormat="1" ht="15" customHeight="1">
      <c r="A34" s="20">
        <v>31</v>
      </c>
      <c r="B34" s="57" t="s">
        <v>76</v>
      </c>
      <c r="C34" s="60"/>
      <c r="D34" s="51" t="s">
        <v>13</v>
      </c>
      <c r="E34" s="50" t="s">
        <v>77</v>
      </c>
      <c r="F34" s="52">
        <v>0.019421296296296294</v>
      </c>
      <c r="G34" s="7" t="str">
        <f t="shared" si="0"/>
        <v>3.44/km</v>
      </c>
      <c r="H34" s="10">
        <f aca="true" t="shared" si="2" ref="H34:H81">F34-$F$4</f>
        <v>0.004201388888888885</v>
      </c>
      <c r="I34" s="10">
        <f>F34-INDEX($F$4:$F$650,MATCH(D34,$D$4:$D$650,0))</f>
        <v>0.004201388888888885</v>
      </c>
    </row>
    <row r="35" spans="1:9" ht="15" customHeight="1">
      <c r="A35" s="25">
        <v>32</v>
      </c>
      <c r="B35" s="62" t="s">
        <v>78</v>
      </c>
      <c r="C35" s="63"/>
      <c r="D35" s="64" t="s">
        <v>18</v>
      </c>
      <c r="E35" s="65" t="s">
        <v>11</v>
      </c>
      <c r="F35" s="66">
        <v>0.019571759259259257</v>
      </c>
      <c r="G35" s="27" t="str">
        <f t="shared" si="0"/>
        <v>3.45/km</v>
      </c>
      <c r="H35" s="28">
        <f t="shared" si="2"/>
        <v>0.004351851851851848</v>
      </c>
      <c r="I35" s="28">
        <f>F35-INDEX($F$4:$F$650,MATCH(D35,$D$4:$D$650,0))</f>
        <v>0.002071759259259256</v>
      </c>
    </row>
    <row r="36" spans="1:9" ht="15" customHeight="1">
      <c r="A36" s="20">
        <v>33</v>
      </c>
      <c r="B36" s="57" t="s">
        <v>79</v>
      </c>
      <c r="C36" s="60"/>
      <c r="D36" s="51" t="s">
        <v>14</v>
      </c>
      <c r="E36" s="50" t="s">
        <v>32</v>
      </c>
      <c r="F36" s="52">
        <v>0.01960648148148148</v>
      </c>
      <c r="G36" s="7" t="str">
        <f t="shared" si="0"/>
        <v>3.46/km</v>
      </c>
      <c r="H36" s="10">
        <f t="shared" si="2"/>
        <v>0.004386574074074072</v>
      </c>
      <c r="I36" s="10">
        <f>F36-INDEX($F$4:$F$650,MATCH(D36,$D$4:$D$650,0))</f>
        <v>0.004143518518518519</v>
      </c>
    </row>
    <row r="37" spans="1:9" ht="15" customHeight="1">
      <c r="A37" s="25">
        <v>34</v>
      </c>
      <c r="B37" s="62" t="s">
        <v>80</v>
      </c>
      <c r="C37" s="63"/>
      <c r="D37" s="64" t="s">
        <v>13</v>
      </c>
      <c r="E37" s="65" t="s">
        <v>11</v>
      </c>
      <c r="F37" s="66">
        <v>0.019664351851851853</v>
      </c>
      <c r="G37" s="27" t="str">
        <f t="shared" si="0"/>
        <v>3.47/km</v>
      </c>
      <c r="H37" s="28">
        <f t="shared" si="2"/>
        <v>0.004444444444444444</v>
      </c>
      <c r="I37" s="28">
        <f>F37-INDEX($F$4:$F$650,MATCH(D37,$D$4:$D$650,0))</f>
        <v>0.004444444444444444</v>
      </c>
    </row>
    <row r="38" spans="1:9" ht="15" customHeight="1">
      <c r="A38" s="20">
        <v>35</v>
      </c>
      <c r="B38" s="57" t="s">
        <v>81</v>
      </c>
      <c r="C38" s="60"/>
      <c r="D38" s="51" t="s">
        <v>28</v>
      </c>
      <c r="E38" s="50" t="s">
        <v>82</v>
      </c>
      <c r="F38" s="52">
        <v>0.01972222222222222</v>
      </c>
      <c r="G38" s="7" t="str">
        <f t="shared" si="0"/>
        <v>3.47/km</v>
      </c>
      <c r="H38" s="10">
        <f t="shared" si="2"/>
        <v>0.004502314814814811</v>
      </c>
      <c r="I38" s="10">
        <f>F38-INDEX($F$4:$F$650,MATCH(D38,$D$4:$D$650,0))</f>
        <v>0</v>
      </c>
    </row>
    <row r="39" spans="1:9" ht="15" customHeight="1">
      <c r="A39" s="20">
        <v>36</v>
      </c>
      <c r="B39" s="57" t="s">
        <v>83</v>
      </c>
      <c r="C39" s="60"/>
      <c r="D39" s="51" t="s">
        <v>17</v>
      </c>
      <c r="E39" s="50" t="s">
        <v>84</v>
      </c>
      <c r="F39" s="52">
        <v>0.019814814814814816</v>
      </c>
      <c r="G39" s="7" t="str">
        <f t="shared" si="0"/>
        <v>3.48/km</v>
      </c>
      <c r="H39" s="10">
        <f t="shared" si="2"/>
        <v>0.004594907407407407</v>
      </c>
      <c r="I39" s="10">
        <f>F39-INDEX($F$4:$F$650,MATCH(D39,$D$4:$D$650,0))</f>
        <v>0.003078703703703705</v>
      </c>
    </row>
    <row r="40" spans="1:9" ht="15" customHeight="1">
      <c r="A40" s="20">
        <v>37</v>
      </c>
      <c r="B40" s="57" t="s">
        <v>85</v>
      </c>
      <c r="C40" s="60"/>
      <c r="D40" s="51" t="s">
        <v>26</v>
      </c>
      <c r="E40" s="50" t="s">
        <v>70</v>
      </c>
      <c r="F40" s="52">
        <v>0.02003472222222222</v>
      </c>
      <c r="G40" s="7" t="str">
        <f t="shared" si="0"/>
        <v>3.51/km</v>
      </c>
      <c r="H40" s="10">
        <f t="shared" si="2"/>
        <v>0.004814814814814812</v>
      </c>
      <c r="I40" s="10">
        <f>F40-INDEX($F$4:$F$650,MATCH(D40,$D$4:$D$650,0))</f>
        <v>0</v>
      </c>
    </row>
    <row r="41" spans="1:9" ht="15" customHeight="1">
      <c r="A41" s="20">
        <v>38</v>
      </c>
      <c r="B41" s="57" t="s">
        <v>86</v>
      </c>
      <c r="C41" s="60"/>
      <c r="D41" s="51" t="s">
        <v>15</v>
      </c>
      <c r="E41" s="50" t="s">
        <v>32</v>
      </c>
      <c r="F41" s="52">
        <v>0.020150462962962964</v>
      </c>
      <c r="G41" s="7" t="str">
        <f t="shared" si="0"/>
        <v>3.52/km</v>
      </c>
      <c r="H41" s="10">
        <f t="shared" si="2"/>
        <v>0.004930555555555554</v>
      </c>
      <c r="I41" s="10">
        <f>F41-INDEX($F$4:$F$650,MATCH(D41,$D$4:$D$650,0))</f>
        <v>0.004398148148148151</v>
      </c>
    </row>
    <row r="42" spans="1:9" ht="15" customHeight="1">
      <c r="A42" s="20">
        <v>39</v>
      </c>
      <c r="B42" s="57" t="s">
        <v>87</v>
      </c>
      <c r="C42" s="60"/>
      <c r="D42" s="51" t="s">
        <v>18</v>
      </c>
      <c r="E42" s="50" t="s">
        <v>88</v>
      </c>
      <c r="F42" s="52">
        <v>0.020231481481481482</v>
      </c>
      <c r="G42" s="7" t="str">
        <f t="shared" si="0"/>
        <v>3.53/km</v>
      </c>
      <c r="H42" s="10">
        <f t="shared" si="2"/>
        <v>0.005011574074074073</v>
      </c>
      <c r="I42" s="10">
        <f>F42-INDEX($F$4:$F$650,MATCH(D42,$D$4:$D$650,0))</f>
        <v>0.0027314814814814806</v>
      </c>
    </row>
    <row r="43" spans="1:9" ht="15" customHeight="1">
      <c r="A43" s="20">
        <v>40</v>
      </c>
      <c r="B43" s="57" t="s">
        <v>89</v>
      </c>
      <c r="C43" s="60"/>
      <c r="D43" s="51" t="s">
        <v>16</v>
      </c>
      <c r="E43" s="50" t="s">
        <v>90</v>
      </c>
      <c r="F43" s="52">
        <v>0.020300925925925927</v>
      </c>
      <c r="G43" s="7" t="str">
        <f t="shared" si="0"/>
        <v>3.54/km</v>
      </c>
      <c r="H43" s="10">
        <f t="shared" si="2"/>
        <v>0.005081018518518518</v>
      </c>
      <c r="I43" s="10">
        <f>F43-INDEX($F$4:$F$650,MATCH(D43,$D$4:$D$650,0))</f>
        <v>0.004143518518518519</v>
      </c>
    </row>
    <row r="44" spans="1:9" ht="15" customHeight="1">
      <c r="A44" s="20">
        <v>41</v>
      </c>
      <c r="B44" s="57" t="s">
        <v>91</v>
      </c>
      <c r="C44" s="60"/>
      <c r="D44" s="51" t="s">
        <v>24</v>
      </c>
      <c r="E44" s="50" t="s">
        <v>32</v>
      </c>
      <c r="F44" s="52">
        <v>0.02045138888888889</v>
      </c>
      <c r="G44" s="7" t="str">
        <f t="shared" si="0"/>
        <v>3.56/km</v>
      </c>
      <c r="H44" s="10">
        <f t="shared" si="2"/>
        <v>0.005231481481481481</v>
      </c>
      <c r="I44" s="10">
        <f>F44-INDEX($F$4:$F$650,MATCH(D44,$D$4:$D$650,0))</f>
        <v>0</v>
      </c>
    </row>
    <row r="45" spans="1:9" ht="15" customHeight="1">
      <c r="A45" s="20">
        <v>42</v>
      </c>
      <c r="B45" s="57" t="s">
        <v>92</v>
      </c>
      <c r="C45" s="60"/>
      <c r="D45" s="51" t="s">
        <v>13</v>
      </c>
      <c r="E45" s="50" t="s">
        <v>43</v>
      </c>
      <c r="F45" s="52">
        <v>0.020497685185185185</v>
      </c>
      <c r="G45" s="7" t="str">
        <f t="shared" si="0"/>
        <v>3.56/km</v>
      </c>
      <c r="H45" s="10">
        <f t="shared" si="2"/>
        <v>0.005277777777777775</v>
      </c>
      <c r="I45" s="10">
        <f>F45-INDEX($F$4:$F$650,MATCH(D45,$D$4:$D$650,0))</f>
        <v>0.005277777777777775</v>
      </c>
    </row>
    <row r="46" spans="1:9" ht="15" customHeight="1">
      <c r="A46" s="20">
        <v>43</v>
      </c>
      <c r="B46" s="57" t="s">
        <v>93</v>
      </c>
      <c r="C46" s="60"/>
      <c r="D46" s="51" t="s">
        <v>23</v>
      </c>
      <c r="E46" s="50" t="s">
        <v>61</v>
      </c>
      <c r="F46" s="52">
        <v>0.02054398148148148</v>
      </c>
      <c r="G46" s="7" t="str">
        <f t="shared" si="0"/>
        <v>3.57/km</v>
      </c>
      <c r="H46" s="10">
        <f t="shared" si="2"/>
        <v>0.00532407407407407</v>
      </c>
      <c r="I46" s="10">
        <f>F46-INDEX($F$4:$F$650,MATCH(D46,$D$4:$D$650,0))</f>
        <v>0</v>
      </c>
    </row>
    <row r="47" spans="1:9" ht="15" customHeight="1">
      <c r="A47" s="20">
        <v>44</v>
      </c>
      <c r="B47" s="57" t="s">
        <v>94</v>
      </c>
      <c r="C47" s="60"/>
      <c r="D47" s="51" t="s">
        <v>24</v>
      </c>
      <c r="E47" s="50" t="s">
        <v>32</v>
      </c>
      <c r="F47" s="52">
        <v>0.020625</v>
      </c>
      <c r="G47" s="7" t="str">
        <f t="shared" si="0"/>
        <v>3.58/km</v>
      </c>
      <c r="H47" s="10">
        <f t="shared" si="2"/>
        <v>0.0054050925925925915</v>
      </c>
      <c r="I47" s="10">
        <f>F47-INDEX($F$4:$F$650,MATCH(D47,$D$4:$D$650,0))</f>
        <v>0.0001736111111111105</v>
      </c>
    </row>
    <row r="48" spans="1:9" ht="15" customHeight="1">
      <c r="A48" s="20">
        <v>45</v>
      </c>
      <c r="B48" s="57" t="s">
        <v>95</v>
      </c>
      <c r="C48" s="60"/>
      <c r="D48" s="51" t="s">
        <v>18</v>
      </c>
      <c r="E48" s="50" t="s">
        <v>96</v>
      </c>
      <c r="F48" s="52">
        <v>0.02070601851851852</v>
      </c>
      <c r="G48" s="7" t="str">
        <f t="shared" si="0"/>
        <v>3.59/km</v>
      </c>
      <c r="H48" s="10">
        <f t="shared" si="2"/>
        <v>0.00548611111111111</v>
      </c>
      <c r="I48" s="10">
        <f>F48-INDEX($F$4:$F$650,MATCH(D48,$D$4:$D$650,0))</f>
        <v>0.0032060185185185178</v>
      </c>
    </row>
    <row r="49" spans="1:9" ht="15" customHeight="1">
      <c r="A49" s="20">
        <v>46</v>
      </c>
      <c r="B49" s="57" t="s">
        <v>97</v>
      </c>
      <c r="C49" s="60"/>
      <c r="D49" s="51" t="s">
        <v>13</v>
      </c>
      <c r="E49" s="50" t="s">
        <v>32</v>
      </c>
      <c r="F49" s="52">
        <v>0.020752314814814814</v>
      </c>
      <c r="G49" s="7" t="str">
        <f t="shared" si="0"/>
        <v>3.59/km</v>
      </c>
      <c r="H49" s="10">
        <f t="shared" si="2"/>
        <v>0.005532407407407404</v>
      </c>
      <c r="I49" s="10">
        <f>F49-INDEX($F$4:$F$650,MATCH(D49,$D$4:$D$650,0))</f>
        <v>0.005532407407407404</v>
      </c>
    </row>
    <row r="50" spans="1:9" ht="15" customHeight="1">
      <c r="A50" s="20">
        <v>47</v>
      </c>
      <c r="B50" s="57" t="s">
        <v>98</v>
      </c>
      <c r="C50" s="60"/>
      <c r="D50" s="51" t="s">
        <v>18</v>
      </c>
      <c r="E50" s="50" t="s">
        <v>34</v>
      </c>
      <c r="F50" s="52">
        <v>0.02091435185185185</v>
      </c>
      <c r="G50" s="7" t="str">
        <f t="shared" si="0"/>
        <v>4.01/km</v>
      </c>
      <c r="H50" s="10">
        <f t="shared" si="2"/>
        <v>0.005694444444444441</v>
      </c>
      <c r="I50" s="10">
        <f>F50-INDEX($F$4:$F$650,MATCH(D50,$D$4:$D$650,0))</f>
        <v>0.003414351851851849</v>
      </c>
    </row>
    <row r="51" spans="1:9" ht="15" customHeight="1">
      <c r="A51" s="20">
        <v>48</v>
      </c>
      <c r="B51" s="57" t="s">
        <v>99</v>
      </c>
      <c r="C51" s="60"/>
      <c r="D51" s="51" t="s">
        <v>20</v>
      </c>
      <c r="E51" s="50" t="s">
        <v>100</v>
      </c>
      <c r="F51" s="52">
        <v>0.020995370370370373</v>
      </c>
      <c r="G51" s="7" t="str">
        <f t="shared" si="0"/>
        <v>4.02/km</v>
      </c>
      <c r="H51" s="10">
        <f t="shared" si="2"/>
        <v>0.005775462962962963</v>
      </c>
      <c r="I51" s="10">
        <f>F51-INDEX($F$4:$F$650,MATCH(D51,$D$4:$D$650,0))</f>
        <v>0</v>
      </c>
    </row>
    <row r="52" spans="1:9" ht="15" customHeight="1">
      <c r="A52" s="20">
        <v>49</v>
      </c>
      <c r="B52" s="57" t="s">
        <v>101</v>
      </c>
      <c r="C52" s="60"/>
      <c r="D52" s="51" t="s">
        <v>17</v>
      </c>
      <c r="E52" s="50" t="s">
        <v>96</v>
      </c>
      <c r="F52" s="52">
        <v>0.021053240740740744</v>
      </c>
      <c r="G52" s="7" t="str">
        <f t="shared" si="0"/>
        <v>4.03/km</v>
      </c>
      <c r="H52" s="10">
        <f t="shared" si="2"/>
        <v>0.0058333333333333345</v>
      </c>
      <c r="I52" s="10">
        <f>F52-INDEX($F$4:$F$650,MATCH(D52,$D$4:$D$650,0))</f>
        <v>0.0043171296296296326</v>
      </c>
    </row>
    <row r="53" spans="1:9" ht="15" customHeight="1">
      <c r="A53" s="20">
        <v>50</v>
      </c>
      <c r="B53" s="57" t="s">
        <v>102</v>
      </c>
      <c r="C53" s="60"/>
      <c r="D53" s="51" t="s">
        <v>15</v>
      </c>
      <c r="E53" s="50" t="s">
        <v>32</v>
      </c>
      <c r="F53" s="52">
        <v>0.021122685185185185</v>
      </c>
      <c r="G53" s="7" t="str">
        <f t="shared" si="0"/>
        <v>4.03/km</v>
      </c>
      <c r="H53" s="10">
        <f t="shared" si="2"/>
        <v>0.005902777777777776</v>
      </c>
      <c r="I53" s="10">
        <f>F53-INDEX($F$4:$F$650,MATCH(D53,$D$4:$D$650,0))</f>
        <v>0.005370370370370373</v>
      </c>
    </row>
    <row r="54" spans="1:9" ht="15" customHeight="1">
      <c r="A54" s="20">
        <v>51</v>
      </c>
      <c r="B54" s="57" t="s">
        <v>103</v>
      </c>
      <c r="C54" s="60"/>
      <c r="D54" s="51" t="s">
        <v>17</v>
      </c>
      <c r="E54" s="50" t="s">
        <v>70</v>
      </c>
      <c r="F54" s="52">
        <v>0.02130787037037037</v>
      </c>
      <c r="G54" s="7" t="str">
        <f t="shared" si="0"/>
        <v>4.05/km</v>
      </c>
      <c r="H54" s="10">
        <f t="shared" si="2"/>
        <v>0.00608796296296296</v>
      </c>
      <c r="I54" s="10">
        <f>F54-INDEX($F$4:$F$650,MATCH(D54,$D$4:$D$650,0))</f>
        <v>0.004571759259259258</v>
      </c>
    </row>
    <row r="55" spans="1:9" ht="15" customHeight="1">
      <c r="A55" s="20">
        <v>52</v>
      </c>
      <c r="B55" s="57" t="s">
        <v>104</v>
      </c>
      <c r="C55" s="60"/>
      <c r="D55" s="51" t="s">
        <v>14</v>
      </c>
      <c r="E55" s="50" t="s">
        <v>63</v>
      </c>
      <c r="F55" s="52">
        <v>0.021388888888888888</v>
      </c>
      <c r="G55" s="7" t="str">
        <f t="shared" si="0"/>
        <v>4.06/km</v>
      </c>
      <c r="H55" s="10">
        <f t="shared" si="2"/>
        <v>0.006168981481481478</v>
      </c>
      <c r="I55" s="10">
        <f>F55-INDEX($F$4:$F$650,MATCH(D55,$D$4:$D$650,0))</f>
        <v>0.005925925925925925</v>
      </c>
    </row>
    <row r="56" spans="1:9" ht="15" customHeight="1">
      <c r="A56" s="20">
        <v>53</v>
      </c>
      <c r="B56" s="57" t="s">
        <v>105</v>
      </c>
      <c r="C56" s="60"/>
      <c r="D56" s="51" t="s">
        <v>15</v>
      </c>
      <c r="E56" s="50" t="s">
        <v>106</v>
      </c>
      <c r="F56" s="52">
        <v>0.02144675925925926</v>
      </c>
      <c r="G56" s="7" t="str">
        <f t="shared" si="0"/>
        <v>4.07/km</v>
      </c>
      <c r="H56" s="10">
        <f t="shared" si="2"/>
        <v>0.00622685185185185</v>
      </c>
      <c r="I56" s="10">
        <f>F56-INDEX($F$4:$F$650,MATCH(D56,$D$4:$D$650,0))</f>
        <v>0.005694444444444446</v>
      </c>
    </row>
    <row r="57" spans="1:9" ht="15" customHeight="1">
      <c r="A57" s="20">
        <v>54</v>
      </c>
      <c r="B57" s="57" t="s">
        <v>107</v>
      </c>
      <c r="C57" s="60"/>
      <c r="D57" s="51" t="s">
        <v>20</v>
      </c>
      <c r="E57" s="50" t="s">
        <v>19</v>
      </c>
      <c r="F57" s="52">
        <v>0.021678240740740738</v>
      </c>
      <c r="G57" s="7" t="str">
        <f t="shared" si="0"/>
        <v>4.10/km</v>
      </c>
      <c r="H57" s="10">
        <f t="shared" si="2"/>
        <v>0.006458333333333328</v>
      </c>
      <c r="I57" s="10">
        <f>F57-INDEX($F$4:$F$650,MATCH(D57,$D$4:$D$650,0))</f>
        <v>0.0006828703703703649</v>
      </c>
    </row>
    <row r="58" spans="1:9" ht="15" customHeight="1">
      <c r="A58" s="20">
        <v>55</v>
      </c>
      <c r="B58" s="57" t="s">
        <v>108</v>
      </c>
      <c r="C58" s="60"/>
      <c r="D58" s="51" t="s">
        <v>14</v>
      </c>
      <c r="E58" s="50" t="s">
        <v>70</v>
      </c>
      <c r="F58" s="52">
        <v>0.02171296296296296</v>
      </c>
      <c r="G58" s="7" t="str">
        <f t="shared" si="0"/>
        <v>4.10/km</v>
      </c>
      <c r="H58" s="10">
        <f t="shared" si="2"/>
        <v>0.006493055555555552</v>
      </c>
      <c r="I58" s="10">
        <f>F58-INDEX($F$4:$F$650,MATCH(D58,$D$4:$D$650,0))</f>
        <v>0.006249999999999999</v>
      </c>
    </row>
    <row r="59" spans="1:9" ht="15" customHeight="1">
      <c r="A59" s="20">
        <v>56</v>
      </c>
      <c r="B59" s="57" t="s">
        <v>109</v>
      </c>
      <c r="C59" s="60"/>
      <c r="D59" s="51" t="s">
        <v>25</v>
      </c>
      <c r="E59" s="50" t="s">
        <v>110</v>
      </c>
      <c r="F59" s="52">
        <v>0.02179398148148148</v>
      </c>
      <c r="G59" s="7" t="str">
        <f t="shared" si="0"/>
        <v>4.11/km</v>
      </c>
      <c r="H59" s="10">
        <f t="shared" si="2"/>
        <v>0.006574074074074071</v>
      </c>
      <c r="I59" s="10">
        <f>F59-INDEX($F$4:$F$650,MATCH(D59,$D$4:$D$650,0))</f>
        <v>0</v>
      </c>
    </row>
    <row r="60" spans="1:9" ht="15" customHeight="1">
      <c r="A60" s="20">
        <v>57</v>
      </c>
      <c r="B60" s="57" t="s">
        <v>111</v>
      </c>
      <c r="C60" s="60"/>
      <c r="D60" s="51" t="s">
        <v>22</v>
      </c>
      <c r="E60" s="50" t="s">
        <v>61</v>
      </c>
      <c r="F60" s="52">
        <v>0.021909722222222223</v>
      </c>
      <c r="G60" s="7" t="str">
        <f t="shared" si="0"/>
        <v>4.12/km</v>
      </c>
      <c r="H60" s="10">
        <f t="shared" si="2"/>
        <v>0.006689814814814813</v>
      </c>
      <c r="I60" s="10">
        <f>F60-INDEX($F$4:$F$650,MATCH(D60,$D$4:$D$650,0))</f>
        <v>0</v>
      </c>
    </row>
    <row r="61" spans="1:9" ht="15" customHeight="1">
      <c r="A61" s="20">
        <v>58</v>
      </c>
      <c r="B61" s="57" t="s">
        <v>112</v>
      </c>
      <c r="C61" s="60"/>
      <c r="D61" s="51" t="s">
        <v>14</v>
      </c>
      <c r="E61" s="50" t="s">
        <v>113</v>
      </c>
      <c r="F61" s="52">
        <v>0.021967592592592594</v>
      </c>
      <c r="G61" s="7" t="str">
        <f t="shared" si="0"/>
        <v>4.13/km</v>
      </c>
      <c r="H61" s="10">
        <f t="shared" si="2"/>
        <v>0.006747685185185185</v>
      </c>
      <c r="I61" s="10">
        <f>F61-INDEX($F$4:$F$650,MATCH(D61,$D$4:$D$650,0))</f>
        <v>0.006504629629629631</v>
      </c>
    </row>
    <row r="62" spans="1:9" ht="15" customHeight="1">
      <c r="A62" s="20">
        <v>59</v>
      </c>
      <c r="B62" s="57" t="s">
        <v>114</v>
      </c>
      <c r="C62" s="60"/>
      <c r="D62" s="51" t="s">
        <v>15</v>
      </c>
      <c r="E62" s="50" t="s">
        <v>32</v>
      </c>
      <c r="F62" s="52">
        <v>0.022048611111111113</v>
      </c>
      <c r="G62" s="7" t="str">
        <f t="shared" si="0"/>
        <v>4.14/km</v>
      </c>
      <c r="H62" s="10">
        <f t="shared" si="2"/>
        <v>0.006828703703703703</v>
      </c>
      <c r="I62" s="10">
        <f>F62-INDEX($F$4:$F$650,MATCH(D62,$D$4:$D$650,0))</f>
        <v>0.0062962962962963</v>
      </c>
    </row>
    <row r="63" spans="1:9" ht="15" customHeight="1">
      <c r="A63" s="20">
        <v>60</v>
      </c>
      <c r="B63" s="57" t="s">
        <v>115</v>
      </c>
      <c r="C63" s="60"/>
      <c r="D63" s="51" t="s">
        <v>21</v>
      </c>
      <c r="E63" s="50" t="s">
        <v>43</v>
      </c>
      <c r="F63" s="52">
        <v>0.022372685185185186</v>
      </c>
      <c r="G63" s="7" t="str">
        <f t="shared" si="0"/>
        <v>4.18/km</v>
      </c>
      <c r="H63" s="10">
        <f t="shared" si="2"/>
        <v>0.007152777777777777</v>
      </c>
      <c r="I63" s="10">
        <f>F63-INDEX($F$4:$F$650,MATCH(D63,$D$4:$D$650,0))</f>
        <v>0</v>
      </c>
    </row>
    <row r="64" spans="1:9" ht="15" customHeight="1">
      <c r="A64" s="20">
        <v>61</v>
      </c>
      <c r="B64" s="57" t="s">
        <v>116</v>
      </c>
      <c r="C64" s="60"/>
      <c r="D64" s="51" t="s">
        <v>20</v>
      </c>
      <c r="E64" s="50" t="s">
        <v>61</v>
      </c>
      <c r="F64" s="52">
        <v>0.022546296296296297</v>
      </c>
      <c r="G64" s="7" t="str">
        <f t="shared" si="0"/>
        <v>4.20/km</v>
      </c>
      <c r="H64" s="10">
        <f t="shared" si="2"/>
        <v>0.0073263888888888875</v>
      </c>
      <c r="I64" s="10">
        <f>F64-INDEX($F$4:$F$650,MATCH(D64,$D$4:$D$650,0))</f>
        <v>0.0015509259259259243</v>
      </c>
    </row>
    <row r="65" spans="1:9" ht="15" customHeight="1">
      <c r="A65" s="20">
        <v>62</v>
      </c>
      <c r="B65" s="57" t="s">
        <v>117</v>
      </c>
      <c r="C65" s="60"/>
      <c r="D65" s="51" t="s">
        <v>22</v>
      </c>
      <c r="E65" s="50" t="s">
        <v>46</v>
      </c>
      <c r="F65" s="52">
        <v>0.022754629629629628</v>
      </c>
      <c r="G65" s="7" t="str">
        <f t="shared" si="0"/>
        <v>4.22/km</v>
      </c>
      <c r="H65" s="10">
        <f t="shared" si="2"/>
        <v>0.007534722222222219</v>
      </c>
      <c r="I65" s="10">
        <f>F65-INDEX($F$4:$F$650,MATCH(D65,$D$4:$D$650,0))</f>
        <v>0.0008449074074074053</v>
      </c>
    </row>
    <row r="66" spans="1:9" ht="15" customHeight="1">
      <c r="A66" s="20">
        <v>63</v>
      </c>
      <c r="B66" s="57" t="s">
        <v>118</v>
      </c>
      <c r="C66" s="60"/>
      <c r="D66" s="51" t="s">
        <v>14</v>
      </c>
      <c r="E66" s="50" t="s">
        <v>32</v>
      </c>
      <c r="F66" s="52">
        <v>0.023240740740740742</v>
      </c>
      <c r="G66" s="7" t="str">
        <f t="shared" si="0"/>
        <v>4.28/km</v>
      </c>
      <c r="H66" s="10">
        <f t="shared" si="2"/>
        <v>0.008020833333333333</v>
      </c>
      <c r="I66" s="10">
        <f>F66-INDEX($F$4:$F$650,MATCH(D66,$D$4:$D$650,0))</f>
        <v>0.007777777777777779</v>
      </c>
    </row>
    <row r="67" spans="1:9" ht="15" customHeight="1">
      <c r="A67" s="20">
        <v>64</v>
      </c>
      <c r="B67" s="57" t="s">
        <v>119</v>
      </c>
      <c r="C67" s="60"/>
      <c r="D67" s="51" t="s">
        <v>14</v>
      </c>
      <c r="E67" s="50" t="s">
        <v>32</v>
      </c>
      <c r="F67" s="52">
        <v>0.023240740740740742</v>
      </c>
      <c r="G67" s="7" t="str">
        <f t="shared" si="0"/>
        <v>4.28/km</v>
      </c>
      <c r="H67" s="10">
        <f t="shared" si="2"/>
        <v>0.008020833333333333</v>
      </c>
      <c r="I67" s="10">
        <f>F67-INDEX($F$4:$F$650,MATCH(D67,$D$4:$D$650,0))</f>
        <v>0.007777777777777779</v>
      </c>
    </row>
    <row r="68" spans="1:9" ht="15" customHeight="1">
      <c r="A68" s="20">
        <v>65</v>
      </c>
      <c r="B68" s="57" t="s">
        <v>120</v>
      </c>
      <c r="C68" s="60"/>
      <c r="D68" s="51" t="s">
        <v>28</v>
      </c>
      <c r="E68" s="50" t="s">
        <v>96</v>
      </c>
      <c r="F68" s="52">
        <v>0.023333333333333334</v>
      </c>
      <c r="G68" s="7" t="str">
        <f aca="true" t="shared" si="3" ref="G68:G81">TEXT(INT((HOUR(F68)*3600+MINUTE(F68)*60+SECOND(F68))/$I$2/60),"0")&amp;"."&amp;TEXT(MOD((HOUR(F68)*3600+MINUTE(F68)*60+SECOND(F68))/$I$2,60),"00")&amp;"/km"</f>
        <v>4.29/km</v>
      </c>
      <c r="H68" s="10">
        <f t="shared" si="2"/>
        <v>0.008113425925925925</v>
      </c>
      <c r="I68" s="10">
        <f>F68-INDEX($F$4:$F$650,MATCH(D68,$D$4:$D$650,0))</f>
        <v>0.0036111111111111135</v>
      </c>
    </row>
    <row r="69" spans="1:9" ht="15" customHeight="1">
      <c r="A69" s="20">
        <v>66</v>
      </c>
      <c r="B69" s="57" t="s">
        <v>121</v>
      </c>
      <c r="C69" s="60"/>
      <c r="D69" s="51" t="s">
        <v>14</v>
      </c>
      <c r="E69" s="50" t="s">
        <v>34</v>
      </c>
      <c r="F69" s="52">
        <v>0.02351851851851852</v>
      </c>
      <c r="G69" s="7" t="str">
        <f t="shared" si="3"/>
        <v>4.31/km</v>
      </c>
      <c r="H69" s="10">
        <f t="shared" si="2"/>
        <v>0.008298611111111109</v>
      </c>
      <c r="I69" s="10">
        <f>F69-INDEX($F$4:$F$650,MATCH(D69,$D$4:$D$650,0))</f>
        <v>0.008055555555555555</v>
      </c>
    </row>
    <row r="70" spans="1:9" ht="15" customHeight="1">
      <c r="A70" s="20">
        <v>67</v>
      </c>
      <c r="B70" s="57" t="s">
        <v>122</v>
      </c>
      <c r="C70" s="60"/>
      <c r="D70" s="51" t="s">
        <v>18</v>
      </c>
      <c r="E70" s="50" t="s">
        <v>82</v>
      </c>
      <c r="F70" s="52">
        <v>0.023680555555555555</v>
      </c>
      <c r="G70" s="7" t="str">
        <f t="shared" si="3"/>
        <v>4.33/km</v>
      </c>
      <c r="H70" s="10">
        <f t="shared" si="2"/>
        <v>0.008460648148148146</v>
      </c>
      <c r="I70" s="10">
        <f>F70-INDEX($F$4:$F$650,MATCH(D70,$D$4:$D$650,0))</f>
        <v>0.006180555555555554</v>
      </c>
    </row>
    <row r="71" spans="1:9" ht="15" customHeight="1">
      <c r="A71" s="20">
        <v>68</v>
      </c>
      <c r="B71" s="57" t="s">
        <v>123</v>
      </c>
      <c r="C71" s="60"/>
      <c r="D71" s="51" t="s">
        <v>22</v>
      </c>
      <c r="E71" s="50" t="s">
        <v>124</v>
      </c>
      <c r="F71" s="52">
        <v>0.023912037037037034</v>
      </c>
      <c r="G71" s="7" t="str">
        <f t="shared" si="3"/>
        <v>4.35/km</v>
      </c>
      <c r="H71" s="10">
        <f t="shared" si="2"/>
        <v>0.008692129629629624</v>
      </c>
      <c r="I71" s="10">
        <f>F71-INDEX($F$4:$F$650,MATCH(D71,$D$4:$D$650,0))</f>
        <v>0.002002314814814811</v>
      </c>
    </row>
    <row r="72" spans="1:9" ht="15" customHeight="1">
      <c r="A72" s="20">
        <v>69</v>
      </c>
      <c r="B72" s="57" t="s">
        <v>125</v>
      </c>
      <c r="C72" s="60"/>
      <c r="D72" s="51" t="s">
        <v>21</v>
      </c>
      <c r="E72" s="50" t="s">
        <v>126</v>
      </c>
      <c r="F72" s="52">
        <v>0.024120370370370372</v>
      </c>
      <c r="G72" s="7" t="str">
        <f t="shared" si="3"/>
        <v>4.38/km</v>
      </c>
      <c r="H72" s="10">
        <f t="shared" si="2"/>
        <v>0.008900462962962962</v>
      </c>
      <c r="I72" s="10">
        <f>F72-INDEX($F$4:$F$650,MATCH(D72,$D$4:$D$650,0))</f>
        <v>0.0017476851851851855</v>
      </c>
    </row>
    <row r="73" spans="1:9" ht="15" customHeight="1">
      <c r="A73" s="20">
        <v>70</v>
      </c>
      <c r="B73" s="57" t="s">
        <v>127</v>
      </c>
      <c r="C73" s="60"/>
      <c r="D73" s="51" t="s">
        <v>18</v>
      </c>
      <c r="E73" s="50" t="s">
        <v>12</v>
      </c>
      <c r="F73" s="52">
        <v>0.02460648148148148</v>
      </c>
      <c r="G73" s="7" t="str">
        <f t="shared" si="3"/>
        <v>4.43/km</v>
      </c>
      <c r="H73" s="10">
        <f t="shared" si="2"/>
        <v>0.00938657407407407</v>
      </c>
      <c r="I73" s="10">
        <f>F73-INDEX($F$4:$F$650,MATCH(D73,$D$4:$D$650,0))</f>
        <v>0.0071064814814814775</v>
      </c>
    </row>
    <row r="74" spans="1:9" ht="15" customHeight="1">
      <c r="A74" s="20">
        <v>71</v>
      </c>
      <c r="B74" s="57" t="s">
        <v>128</v>
      </c>
      <c r="C74" s="60"/>
      <c r="D74" s="51" t="s">
        <v>27</v>
      </c>
      <c r="E74" s="50" t="s">
        <v>129</v>
      </c>
      <c r="F74" s="52">
        <v>0.02462962962962963</v>
      </c>
      <c r="G74" s="7" t="str">
        <f t="shared" si="3"/>
        <v>4.44/km</v>
      </c>
      <c r="H74" s="10">
        <f t="shared" si="2"/>
        <v>0.00940972222222222</v>
      </c>
      <c r="I74" s="10">
        <f>F74-INDEX($F$4:$F$650,MATCH(D74,$D$4:$D$650,0))</f>
        <v>0</v>
      </c>
    </row>
    <row r="75" spans="1:9" ht="15" customHeight="1">
      <c r="A75" s="20">
        <v>72</v>
      </c>
      <c r="B75" s="57" t="s">
        <v>130</v>
      </c>
      <c r="C75" s="60"/>
      <c r="D75" s="51" t="s">
        <v>24</v>
      </c>
      <c r="E75" s="50" t="s">
        <v>131</v>
      </c>
      <c r="F75" s="52">
        <v>0.025196759259259256</v>
      </c>
      <c r="G75" s="7" t="str">
        <f t="shared" si="3"/>
        <v>4.50/km</v>
      </c>
      <c r="H75" s="10">
        <f t="shared" si="2"/>
        <v>0.009976851851851846</v>
      </c>
      <c r="I75" s="10">
        <f>F75-INDEX($F$4:$F$650,MATCH(D75,$D$4:$D$650,0))</f>
        <v>0.004745370370370365</v>
      </c>
    </row>
    <row r="76" spans="1:9" ht="15" customHeight="1">
      <c r="A76" s="20">
        <v>73</v>
      </c>
      <c r="B76" s="57" t="s">
        <v>132</v>
      </c>
      <c r="C76" s="60"/>
      <c r="D76" s="51" t="s">
        <v>17</v>
      </c>
      <c r="E76" s="50" t="s">
        <v>61</v>
      </c>
      <c r="F76" s="52">
        <v>0.026111111111111113</v>
      </c>
      <c r="G76" s="7" t="str">
        <f t="shared" si="3"/>
        <v>5.01/km</v>
      </c>
      <c r="H76" s="10">
        <f t="shared" si="2"/>
        <v>0.010891203703703703</v>
      </c>
      <c r="I76" s="10">
        <f>F76-INDEX($F$4:$F$650,MATCH(D76,$D$4:$D$650,0))</f>
        <v>0.009375000000000001</v>
      </c>
    </row>
    <row r="77" spans="1:9" ht="15" customHeight="1">
      <c r="A77" s="20">
        <v>74</v>
      </c>
      <c r="B77" s="57" t="s">
        <v>133</v>
      </c>
      <c r="C77" s="60"/>
      <c r="D77" s="51" t="s">
        <v>24</v>
      </c>
      <c r="E77" s="50" t="s">
        <v>34</v>
      </c>
      <c r="F77" s="52">
        <v>0.026608796296296297</v>
      </c>
      <c r="G77" s="7" t="str">
        <f t="shared" si="3"/>
        <v>5.07/km</v>
      </c>
      <c r="H77" s="10">
        <f t="shared" si="2"/>
        <v>0.011388888888888888</v>
      </c>
      <c r="I77" s="10">
        <f>F77-INDEX($F$4:$F$650,MATCH(D77,$D$4:$D$650,0))</f>
        <v>0.006157407407407407</v>
      </c>
    </row>
    <row r="78" spans="1:9" ht="15" customHeight="1">
      <c r="A78" s="20">
        <v>75</v>
      </c>
      <c r="B78" s="57" t="s">
        <v>134</v>
      </c>
      <c r="C78" s="60"/>
      <c r="D78" s="51" t="s">
        <v>26</v>
      </c>
      <c r="E78" s="50" t="s">
        <v>135</v>
      </c>
      <c r="F78" s="52">
        <v>0.02704861111111111</v>
      </c>
      <c r="G78" s="7" t="str">
        <f t="shared" si="3"/>
        <v>5.12/km</v>
      </c>
      <c r="H78" s="10">
        <f t="shared" si="2"/>
        <v>0.0118287037037037</v>
      </c>
      <c r="I78" s="10">
        <f>F78-INDEX($F$4:$F$650,MATCH(D78,$D$4:$D$650,0))</f>
        <v>0.007013888888888889</v>
      </c>
    </row>
    <row r="79" spans="1:9" ht="15" customHeight="1">
      <c r="A79" s="20">
        <v>76</v>
      </c>
      <c r="B79" s="57" t="s">
        <v>136</v>
      </c>
      <c r="C79" s="60"/>
      <c r="D79" s="51" t="s">
        <v>17</v>
      </c>
      <c r="E79" s="50" t="s">
        <v>137</v>
      </c>
      <c r="F79" s="52">
        <v>0.02704861111111111</v>
      </c>
      <c r="G79" s="7" t="str">
        <f t="shared" si="3"/>
        <v>5.12/km</v>
      </c>
      <c r="H79" s="10">
        <f t="shared" si="2"/>
        <v>0.0118287037037037</v>
      </c>
      <c r="I79" s="10">
        <f>F79-INDEX($F$4:$F$650,MATCH(D79,$D$4:$D$650,0))</f>
        <v>0.010312499999999999</v>
      </c>
    </row>
    <row r="80" spans="1:9" ht="15" customHeight="1">
      <c r="A80" s="20">
        <v>77</v>
      </c>
      <c r="B80" s="57" t="s">
        <v>138</v>
      </c>
      <c r="C80" s="60"/>
      <c r="D80" s="51" t="s">
        <v>26</v>
      </c>
      <c r="E80" s="50" t="s">
        <v>74</v>
      </c>
      <c r="F80" s="52">
        <v>0.028599537037037034</v>
      </c>
      <c r="G80" s="7" t="str">
        <f t="shared" si="3"/>
        <v>5.29/km</v>
      </c>
      <c r="H80" s="10">
        <f t="shared" si="2"/>
        <v>0.013379629629629625</v>
      </c>
      <c r="I80" s="10">
        <f>F80-INDEX($F$4:$F$650,MATCH(D80,$D$4:$D$650,0))</f>
        <v>0.008564814814814813</v>
      </c>
    </row>
    <row r="81" spans="1:9" ht="15" customHeight="1" thickBot="1">
      <c r="A81" s="21">
        <v>78</v>
      </c>
      <c r="B81" s="58" t="s">
        <v>139</v>
      </c>
      <c r="C81" s="61"/>
      <c r="D81" s="54" t="s">
        <v>18</v>
      </c>
      <c r="E81" s="53" t="s">
        <v>140</v>
      </c>
      <c r="F81" s="55">
        <v>0.028599537037037034</v>
      </c>
      <c r="G81" s="8" t="str">
        <f t="shared" si="3"/>
        <v>5.29/km</v>
      </c>
      <c r="H81" s="11">
        <f t="shared" si="2"/>
        <v>0.013379629629629625</v>
      </c>
      <c r="I81" s="11">
        <f>F81-INDEX($F$4:$F$650,MATCH(D81,$D$4:$D$650,0))</f>
        <v>0.011099537037037033</v>
      </c>
    </row>
    <row r="82" ht="12.75">
      <c r="E82" s="46"/>
    </row>
    <row r="83" ht="12.75">
      <c r="E83" s="46"/>
    </row>
    <row r="84" ht="12.75">
      <c r="E84" s="46"/>
    </row>
    <row r="85" ht="12.75">
      <c r="E85" s="46"/>
    </row>
    <row r="86" ht="12.75">
      <c r="E86" s="46"/>
    </row>
    <row r="87" ht="12.75">
      <c r="E87" s="46"/>
    </row>
    <row r="88" ht="12.75">
      <c r="E88" s="46"/>
    </row>
    <row r="89" ht="12.75">
      <c r="E89" s="46"/>
    </row>
    <row r="90" ht="12.75">
      <c r="E90" s="46"/>
    </row>
    <row r="91" ht="12.75">
      <c r="E91" s="46"/>
    </row>
    <row r="92" ht="12.75">
      <c r="E92" s="46"/>
    </row>
    <row r="93" ht="12.75">
      <c r="E93" s="46"/>
    </row>
    <row r="94" ht="12.75">
      <c r="E94" s="46"/>
    </row>
    <row r="95" ht="12.75">
      <c r="E95" s="46"/>
    </row>
    <row r="96" ht="12.75">
      <c r="E96" s="46"/>
    </row>
    <row r="97" ht="12.75">
      <c r="E97" s="46"/>
    </row>
    <row r="98" ht="12.75">
      <c r="E98" s="46"/>
    </row>
    <row r="99" ht="12.75">
      <c r="E99" s="46"/>
    </row>
    <row r="100" ht="12.75">
      <c r="E100" s="46"/>
    </row>
    <row r="101" ht="12.75">
      <c r="E101" s="46"/>
    </row>
    <row r="102" ht="12.75">
      <c r="E102" s="46"/>
    </row>
    <row r="103" ht="12.75">
      <c r="E103" s="46"/>
    </row>
    <row r="104" ht="12.75">
      <c r="E104" s="46"/>
    </row>
    <row r="105" ht="12.75">
      <c r="E105" s="46"/>
    </row>
    <row r="106" ht="12.75">
      <c r="E106" s="46"/>
    </row>
    <row r="107" ht="12.75">
      <c r="E107" s="46"/>
    </row>
    <row r="108" ht="12.75">
      <c r="E108" s="46"/>
    </row>
    <row r="109" ht="12.75">
      <c r="E109" s="46"/>
    </row>
    <row r="110" ht="12.75">
      <c r="E110" s="46"/>
    </row>
    <row r="111" ht="12.75">
      <c r="E111" s="46"/>
    </row>
    <row r="112" ht="12.75">
      <c r="E112" s="46"/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  <row r="120" ht="12.75">
      <c r="E120" s="46"/>
    </row>
    <row r="121" ht="12.75">
      <c r="E121" s="46"/>
    </row>
    <row r="122" ht="12.75">
      <c r="E122" s="46"/>
    </row>
    <row r="123" ht="12.75">
      <c r="E123" s="46"/>
    </row>
    <row r="124" ht="12.75">
      <c r="E124" s="46"/>
    </row>
    <row r="125" ht="12.75">
      <c r="E125" s="46"/>
    </row>
    <row r="126" ht="12.75">
      <c r="E126" s="46"/>
    </row>
    <row r="127" ht="12.75">
      <c r="E127" s="46"/>
    </row>
    <row r="128" ht="12.75">
      <c r="E128" s="46"/>
    </row>
    <row r="129" ht="12.75">
      <c r="E129" s="46"/>
    </row>
    <row r="130" ht="12.75">
      <c r="E130" s="46"/>
    </row>
    <row r="131" ht="12.75">
      <c r="E131" s="46"/>
    </row>
    <row r="132" ht="12.75">
      <c r="E132" s="46"/>
    </row>
    <row r="133" ht="12.75">
      <c r="E133" s="46"/>
    </row>
    <row r="134" ht="12.75">
      <c r="E134" s="46"/>
    </row>
    <row r="135" ht="12.75">
      <c r="E135" s="46"/>
    </row>
    <row r="136" ht="12.75">
      <c r="E136" s="46"/>
    </row>
    <row r="137" ht="12.75">
      <c r="E137" s="46"/>
    </row>
    <row r="138" ht="12.75">
      <c r="E138" s="46"/>
    </row>
    <row r="139" ht="12.75">
      <c r="E139" s="46"/>
    </row>
    <row r="140" ht="12.75">
      <c r="E140" s="46"/>
    </row>
    <row r="141" ht="12.75">
      <c r="E141" s="46"/>
    </row>
    <row r="142" ht="12.75">
      <c r="E142" s="46"/>
    </row>
    <row r="143" ht="12.75">
      <c r="E143" s="46"/>
    </row>
    <row r="144" ht="12.75">
      <c r="E144" s="46"/>
    </row>
    <row r="145" ht="12.75">
      <c r="E145" s="46"/>
    </row>
    <row r="146" ht="12.75">
      <c r="E146" s="46"/>
    </row>
    <row r="147" ht="12.75">
      <c r="E147" s="46"/>
    </row>
    <row r="148" ht="12.75">
      <c r="E148" s="46"/>
    </row>
    <row r="149" ht="12.75">
      <c r="E149" s="46"/>
    </row>
    <row r="150" ht="12.75">
      <c r="E150" s="46"/>
    </row>
    <row r="151" ht="12.75">
      <c r="E151" s="46"/>
    </row>
    <row r="152" ht="12.75">
      <c r="E152" s="46"/>
    </row>
    <row r="153" ht="12.75">
      <c r="E153" s="46"/>
    </row>
    <row r="154" ht="12.75">
      <c r="E154" s="46"/>
    </row>
    <row r="155" ht="12.75">
      <c r="E155" s="46"/>
    </row>
  </sheetData>
  <autoFilter ref="A3:I8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5" t="str">
        <f>Individuale!A1</f>
        <v>Trofeo Angelo Casciani 1ª edizione</v>
      </c>
      <c r="B1" s="36"/>
      <c r="C1" s="37"/>
    </row>
    <row r="2" spans="1:3" ht="33" customHeight="1" thickBot="1">
      <c r="A2" s="38" t="str">
        <f>Individuale!A2&amp;" km. "&amp;Individuale!I2</f>
        <v>San Giovanni Reatino (RT) Italia - Domenica 05/07/2009 km. 7,5</v>
      </c>
      <c r="B2" s="39"/>
      <c r="C2" s="40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2">
        <v>1</v>
      </c>
      <c r="B4" s="41" t="s">
        <v>32</v>
      </c>
      <c r="C4" s="43">
        <v>16</v>
      </c>
    </row>
    <row r="5" spans="1:3" ht="15" customHeight="1">
      <c r="A5" s="7">
        <v>2</v>
      </c>
      <c r="B5" s="23" t="s">
        <v>43</v>
      </c>
      <c r="C5" s="44">
        <v>7</v>
      </c>
    </row>
    <row r="6" spans="1:3" ht="15" customHeight="1">
      <c r="A6" s="7">
        <v>3</v>
      </c>
      <c r="B6" s="23" t="s">
        <v>61</v>
      </c>
      <c r="C6" s="44">
        <v>6</v>
      </c>
    </row>
    <row r="7" spans="1:3" ht="15" customHeight="1">
      <c r="A7" s="7">
        <v>4</v>
      </c>
      <c r="B7" s="23" t="s">
        <v>34</v>
      </c>
      <c r="C7" s="44">
        <v>4</v>
      </c>
    </row>
    <row r="8" spans="1:3" ht="15" customHeight="1">
      <c r="A8" s="7">
        <v>5</v>
      </c>
      <c r="B8" s="23" t="s">
        <v>70</v>
      </c>
      <c r="C8" s="44">
        <v>4</v>
      </c>
    </row>
    <row r="9" spans="1:3" ht="15" customHeight="1">
      <c r="A9" s="7">
        <v>6</v>
      </c>
      <c r="B9" s="23" t="s">
        <v>96</v>
      </c>
      <c r="C9" s="44">
        <v>3</v>
      </c>
    </row>
    <row r="10" spans="1:3" ht="15" customHeight="1">
      <c r="A10" s="27">
        <v>7</v>
      </c>
      <c r="B10" s="26" t="s">
        <v>11</v>
      </c>
      <c r="C10" s="29">
        <v>2</v>
      </c>
    </row>
    <row r="11" spans="1:3" ht="15" customHeight="1">
      <c r="A11" s="7">
        <v>8</v>
      </c>
      <c r="B11" s="23" t="s">
        <v>63</v>
      </c>
      <c r="C11" s="44">
        <v>2</v>
      </c>
    </row>
    <row r="12" spans="1:3" ht="15" customHeight="1">
      <c r="A12" s="7">
        <v>9</v>
      </c>
      <c r="B12" s="23" t="s">
        <v>19</v>
      </c>
      <c r="C12" s="44">
        <v>2</v>
      </c>
    </row>
    <row r="13" spans="1:3" ht="15" customHeight="1">
      <c r="A13" s="7">
        <v>10</v>
      </c>
      <c r="B13" s="23" t="s">
        <v>41</v>
      </c>
      <c r="C13" s="44">
        <v>2</v>
      </c>
    </row>
    <row r="14" spans="1:3" ht="15" customHeight="1">
      <c r="A14" s="7">
        <v>11</v>
      </c>
      <c r="B14" s="23" t="s">
        <v>82</v>
      </c>
      <c r="C14" s="44">
        <v>2</v>
      </c>
    </row>
    <row r="15" spans="1:3" ht="15" customHeight="1">
      <c r="A15" s="7">
        <v>12</v>
      </c>
      <c r="B15" s="23" t="s">
        <v>46</v>
      </c>
      <c r="C15" s="44">
        <v>2</v>
      </c>
    </row>
    <row r="16" spans="1:3" ht="15" customHeight="1">
      <c r="A16" s="7">
        <v>13</v>
      </c>
      <c r="B16" s="23" t="s">
        <v>74</v>
      </c>
      <c r="C16" s="44">
        <v>2</v>
      </c>
    </row>
    <row r="17" spans="1:3" ht="15" customHeight="1">
      <c r="A17" s="7">
        <v>14</v>
      </c>
      <c r="B17" s="23" t="s">
        <v>124</v>
      </c>
      <c r="C17" s="44">
        <v>1</v>
      </c>
    </row>
    <row r="18" spans="1:3" ht="15" customHeight="1">
      <c r="A18" s="7">
        <v>15</v>
      </c>
      <c r="B18" s="23" t="s">
        <v>106</v>
      </c>
      <c r="C18" s="44">
        <v>1</v>
      </c>
    </row>
    <row r="19" spans="1:3" ht="15" customHeight="1">
      <c r="A19" s="7">
        <v>16</v>
      </c>
      <c r="B19" s="23" t="s">
        <v>129</v>
      </c>
      <c r="C19" s="44">
        <v>1</v>
      </c>
    </row>
    <row r="20" spans="1:3" ht="15" customHeight="1">
      <c r="A20" s="7">
        <v>17</v>
      </c>
      <c r="B20" s="23" t="s">
        <v>135</v>
      </c>
      <c r="C20" s="44">
        <v>1</v>
      </c>
    </row>
    <row r="21" spans="1:3" ht="15" customHeight="1">
      <c r="A21" s="7">
        <v>18</v>
      </c>
      <c r="B21" s="23" t="s">
        <v>88</v>
      </c>
      <c r="C21" s="44">
        <v>1</v>
      </c>
    </row>
    <row r="22" spans="1:3" ht="15" customHeight="1">
      <c r="A22" s="7">
        <v>19</v>
      </c>
      <c r="B22" s="23" t="s">
        <v>137</v>
      </c>
      <c r="C22" s="44">
        <v>1</v>
      </c>
    </row>
    <row r="23" spans="1:3" ht="15" customHeight="1">
      <c r="A23" s="7">
        <v>20</v>
      </c>
      <c r="B23" s="23" t="s">
        <v>55</v>
      </c>
      <c r="C23" s="44">
        <v>1</v>
      </c>
    </row>
    <row r="24" spans="1:3" ht="15" customHeight="1">
      <c r="A24" s="7">
        <v>21</v>
      </c>
      <c r="B24" s="23" t="s">
        <v>84</v>
      </c>
      <c r="C24" s="44">
        <v>1</v>
      </c>
    </row>
    <row r="25" spans="1:3" ht="15" customHeight="1">
      <c r="A25" s="7">
        <v>22</v>
      </c>
      <c r="B25" s="23" t="s">
        <v>126</v>
      </c>
      <c r="C25" s="44">
        <v>1</v>
      </c>
    </row>
    <row r="26" spans="1:3" ht="15" customHeight="1">
      <c r="A26" s="7">
        <v>23</v>
      </c>
      <c r="B26" s="23" t="s">
        <v>30</v>
      </c>
      <c r="C26" s="44">
        <v>1</v>
      </c>
    </row>
    <row r="27" spans="1:3" ht="15" customHeight="1">
      <c r="A27" s="7">
        <v>24</v>
      </c>
      <c r="B27" s="23" t="s">
        <v>50</v>
      </c>
      <c r="C27" s="44">
        <v>1</v>
      </c>
    </row>
    <row r="28" spans="1:3" ht="15" customHeight="1">
      <c r="A28" s="7">
        <v>25</v>
      </c>
      <c r="B28" s="23" t="s">
        <v>100</v>
      </c>
      <c r="C28" s="44">
        <v>1</v>
      </c>
    </row>
    <row r="29" spans="1:3" ht="15" customHeight="1">
      <c r="A29" s="7">
        <v>26</v>
      </c>
      <c r="B29" s="23" t="s">
        <v>140</v>
      </c>
      <c r="C29" s="44">
        <v>1</v>
      </c>
    </row>
    <row r="30" spans="1:3" ht="15" customHeight="1">
      <c r="A30" s="7">
        <v>27</v>
      </c>
      <c r="B30" s="23" t="s">
        <v>53</v>
      </c>
      <c r="C30" s="44">
        <v>1</v>
      </c>
    </row>
    <row r="31" spans="1:3" ht="15" customHeight="1">
      <c r="A31" s="7">
        <v>28</v>
      </c>
      <c r="B31" s="23" t="s">
        <v>37</v>
      </c>
      <c r="C31" s="44">
        <v>1</v>
      </c>
    </row>
    <row r="32" spans="1:3" ht="15" customHeight="1">
      <c r="A32" s="7">
        <v>29</v>
      </c>
      <c r="B32" s="23" t="s">
        <v>66</v>
      </c>
      <c r="C32" s="44">
        <v>1</v>
      </c>
    </row>
    <row r="33" spans="1:3" ht="15" customHeight="1">
      <c r="A33" s="7">
        <v>30</v>
      </c>
      <c r="B33" s="23" t="s">
        <v>39</v>
      </c>
      <c r="C33" s="44">
        <v>1</v>
      </c>
    </row>
    <row r="34" spans="1:3" ht="15" customHeight="1">
      <c r="A34" s="7">
        <v>31</v>
      </c>
      <c r="B34" s="23" t="s">
        <v>110</v>
      </c>
      <c r="C34" s="44">
        <v>1</v>
      </c>
    </row>
    <row r="35" spans="1:3" ht="15" customHeight="1">
      <c r="A35" s="7">
        <v>32</v>
      </c>
      <c r="B35" s="23" t="s">
        <v>12</v>
      </c>
      <c r="C35" s="44">
        <v>1</v>
      </c>
    </row>
    <row r="36" spans="1:3" ht="15" customHeight="1">
      <c r="A36" s="7">
        <v>33</v>
      </c>
      <c r="B36" s="23" t="s">
        <v>90</v>
      </c>
      <c r="C36" s="44">
        <v>1</v>
      </c>
    </row>
    <row r="37" spans="1:3" ht="15" customHeight="1">
      <c r="A37" s="7">
        <v>34</v>
      </c>
      <c r="B37" s="23" t="s">
        <v>77</v>
      </c>
      <c r="C37" s="44">
        <v>1</v>
      </c>
    </row>
    <row r="38" spans="1:3" ht="15" customHeight="1">
      <c r="A38" s="7">
        <v>35</v>
      </c>
      <c r="B38" s="23" t="s">
        <v>131</v>
      </c>
      <c r="C38" s="44">
        <v>1</v>
      </c>
    </row>
    <row r="39" spans="1:3" ht="15" customHeight="1">
      <c r="A39" s="7">
        <v>36</v>
      </c>
      <c r="B39" s="23" t="s">
        <v>57</v>
      </c>
      <c r="C39" s="44">
        <v>1</v>
      </c>
    </row>
    <row r="40" spans="1:3" ht="15" customHeight="1" thickBot="1">
      <c r="A40" s="8">
        <v>37</v>
      </c>
      <c r="B40" s="42" t="s">
        <v>113</v>
      </c>
      <c r="C40" s="45">
        <v>1</v>
      </c>
    </row>
    <row r="41" ht="15" customHeight="1">
      <c r="C41" s="3">
        <f>SUM(C4:C40)</f>
        <v>78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2009-03-19T09:47:20Z</cp:lastPrinted>
  <dcterms:created xsi:type="dcterms:W3CDTF">2008-10-15T19:55:17Z</dcterms:created>
  <dcterms:modified xsi:type="dcterms:W3CDTF">2009-07-16T13:43:32Z</dcterms:modified>
  <cp:category/>
  <cp:version/>
  <cp:contentType/>
  <cp:contentStatus/>
</cp:coreProperties>
</file>