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'Individuale'!$A$4:$J$30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<sst xmlns="http://schemas.openxmlformats.org/spreadsheetml/2006/main" count="158" uniqueCount="91">
  <si>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</si>
  <si>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</si>
  <si>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</si>
  <si>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</si>
  <si>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</si>
  <si>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</si>
  <si>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</si>
  <si>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</si>
  <si>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</si>
  <si>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</si>
  <si>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</si>
  <si>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</si>
  <si>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1ª edizione</t>
  </si>
  <si>
    <t>SM</t>
  </si>
  <si>
    <t>SM40</t>
  </si>
  <si>
    <t>SM35</t>
  </si>
  <si>
    <t>SM45</t>
  </si>
  <si>
    <t>SM50</t>
  </si>
  <si>
    <t>SF</t>
  </si>
  <si>
    <t>SF40</t>
  </si>
  <si>
    <t>SM60</t>
  </si>
  <si>
    <t>MARATHON CLUB ROMA</t>
  </si>
  <si>
    <t>SF35</t>
  </si>
  <si>
    <t>SF45</t>
  </si>
  <si>
    <t>SF55</t>
  </si>
  <si>
    <t>SF50</t>
  </si>
  <si>
    <t>ATLETICO MONTEROTONDO</t>
  </si>
  <si>
    <t>ASD SPIRITI LIBERI</t>
  </si>
  <si>
    <t>A.S.D. INTESATLETICA</t>
  </si>
  <si>
    <t>ATL. UMBERTIDE</t>
  </si>
  <si>
    <t>G.S. BANCARI ROMANI</t>
  </si>
  <si>
    <t>A.S.D. NAPOLI NORD MARATHON</t>
  </si>
  <si>
    <t>G.S.D. LITAL</t>
  </si>
  <si>
    <t>FORHANS TEAM</t>
  </si>
  <si>
    <t>AMATORI POD. TERNI</t>
  </si>
  <si>
    <t>SF65</t>
  </si>
  <si>
    <t>Maratona di Inizio Anno</t>
  </si>
  <si>
    <t>Rieti (RI) Italia - Domenica 03/01/2016</t>
  </si>
  <si>
    <t>ATL. VITA</t>
  </si>
  <si>
    <t>BOUDOUMA YAHYA</t>
  </si>
  <si>
    <t>SABINA MARATHON CLUB</t>
  </si>
  <si>
    <t>SFONDALMONDO MASSIMILIANO</t>
  </si>
  <si>
    <t>ATL. AVIS PERUGIA</t>
  </si>
  <si>
    <t>DE FELICE MARCO</t>
  </si>
  <si>
    <t>CAT SPORT ROMA</t>
  </si>
  <si>
    <t>SERVA MANUEL</t>
  </si>
  <si>
    <t>FALCIONI FRANCESCO</t>
  </si>
  <si>
    <t>POL. MONTECCHIO 2000</t>
  </si>
  <si>
    <t>TIBERTI UMBERTO</t>
  </si>
  <si>
    <t>CITTADUCALE RUNNER'S CLUB</t>
  </si>
  <si>
    <t>FERRARA DOMENICO</t>
  </si>
  <si>
    <t>BALDASSARE GIANNI</t>
  </si>
  <si>
    <t>ASD PODISTICA LUCO DEI MARSI</t>
  </si>
  <si>
    <t>ARMIERI GIANLUCA</t>
  </si>
  <si>
    <t>BELTRONE EMILIO</t>
  </si>
  <si>
    <t>BATTISTI FRANCESCO</t>
  </si>
  <si>
    <t>CALCINELLI RUN</t>
  </si>
  <si>
    <t>DI NINO MORENO</t>
  </si>
  <si>
    <t>VINI FANTINI</t>
  </si>
  <si>
    <t>RAMUNDI ANTONIO</t>
  </si>
  <si>
    <t>RUNNERS PESCARA</t>
  </si>
  <si>
    <t>MILANESE LAURA</t>
  </si>
  <si>
    <t>ATLETICA AVIANO</t>
  </si>
  <si>
    <t>MOSTACCI COSTANTINO</t>
  </si>
  <si>
    <t>GLORIA ANGELO</t>
  </si>
  <si>
    <t>CORNACCHIOLA GIANCARLO</t>
  </si>
  <si>
    <t>IANNITTI RAFFAELE</t>
  </si>
  <si>
    <t>PIASTRA LORENA</t>
  </si>
  <si>
    <t>CDP CIRC.DIP.PERUGINA</t>
  </si>
  <si>
    <t>ARBOLETTO ALESSANDRO</t>
  </si>
  <si>
    <t>ADAMI MASSIMO</t>
  </si>
  <si>
    <t>ZERVOS THI KIM THU</t>
  </si>
  <si>
    <t>LAURUCCI DANIELA</t>
  </si>
  <si>
    <t>ROCCAMO ENNIO</t>
  </si>
  <si>
    <t>FELICETTI MARIA</t>
  </si>
  <si>
    <t>BUZZI ADEMO</t>
  </si>
  <si>
    <t>ATLETICO UISP MONTEROTONDO</t>
  </si>
  <si>
    <t>CESPI POLISIANI ROBERTO</t>
  </si>
  <si>
    <t>BAZZONI ANDREA</t>
  </si>
  <si>
    <t>LIBOA ALESSANDRO</t>
  </si>
  <si>
    <t>PAZZIANI FABRIZIO</t>
  </si>
  <si>
    <t>DI CICCO RAFFAELE</t>
  </si>
  <si>
    <t>BESTIACO MARINO</t>
  </si>
  <si>
    <t>REALI ILARIA</t>
  </si>
  <si>
    <t>SPRIDON MADALINA</t>
  </si>
  <si>
    <t>A.S.D. VILLA DE SANCTIS</t>
  </si>
  <si>
    <t>MICCOLIS PASQUALE</t>
  </si>
  <si>
    <t>CENNI PAOLA</t>
  </si>
  <si>
    <t>DI TOMMASO ELDA</t>
  </si>
  <si>
    <t>DASCALU MIRELA LAURA</t>
  </si>
  <si>
    <t>TARTAMELLI LINA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</si>
</sst>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4" fillId="3" borderId="0" applyNumberFormat="0" applyBorder="0" applyAlignment="0" applyProtection="0"/>
    <xf numFmtId="0" fontId="32" fillId="4" borderId="0" applyNumberFormat="0" applyBorder="0" applyAlignment="0" applyProtection="0"/>
    <xf numFmtId="0" fontId="14" fillId="5" borderId="0" applyNumberFormat="0" applyBorder="0" applyAlignment="0" applyProtection="0"/>
    <xf numFmtId="0" fontId="32" fillId="6" borderId="0" applyNumberFormat="0" applyBorder="0" applyAlignment="0" applyProtection="0"/>
    <xf numFmtId="0" fontId="14" fillId="7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1" borderId="0" applyNumberFormat="0" applyBorder="0" applyAlignment="0" applyProtection="0"/>
    <xf numFmtId="0" fontId="32" fillId="12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6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9" borderId="0" applyNumberFormat="0" applyBorder="0" applyAlignment="0" applyProtection="0"/>
    <xf numFmtId="0" fontId="32" fillId="20" borderId="0" applyNumberFormat="0" applyBorder="0" applyAlignment="0" applyProtection="0"/>
    <xf numFmtId="0" fontId="14" fillId="9" borderId="0" applyNumberFormat="0" applyBorder="0" applyAlignment="0" applyProtection="0"/>
    <xf numFmtId="0" fontId="32" fillId="21" borderId="0" applyNumberFormat="0" applyBorder="0" applyAlignment="0" applyProtection="0"/>
    <xf numFmtId="0" fontId="14" fillId="15" borderId="0" applyNumberFormat="0" applyBorder="0" applyAlignment="0" applyProtection="0"/>
    <xf numFmtId="0" fontId="32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1" applyNumberFormat="0" applyAlignment="0" applyProtection="0"/>
    <xf numFmtId="0" fontId="16" fillId="35" borderId="2" applyNumberFormat="0" applyAlignment="0" applyProtection="0"/>
    <xf numFmtId="0" fontId="35" fillId="0" borderId="3" applyNumberFormat="0" applyFill="0" applyAlignment="0" applyProtection="0"/>
    <xf numFmtId="0" fontId="17" fillId="0" borderId="4" applyNumberFormat="0" applyFill="0" applyAlignment="0" applyProtection="0"/>
    <xf numFmtId="0" fontId="36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15" fillId="39" borderId="0" applyNumberFormat="0" applyBorder="0" applyAlignment="0" applyProtection="0"/>
    <xf numFmtId="0" fontId="33" fillId="40" borderId="0" applyNumberFormat="0" applyBorder="0" applyAlignment="0" applyProtection="0"/>
    <xf numFmtId="0" fontId="15" fillId="41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33" fillId="44" borderId="0" applyNumberFormat="0" applyBorder="0" applyAlignment="0" applyProtection="0"/>
    <xf numFmtId="0" fontId="15" fillId="29" borderId="0" applyNumberFormat="0" applyBorder="0" applyAlignment="0" applyProtection="0"/>
    <xf numFmtId="0" fontId="33" fillId="45" borderId="0" applyNumberFormat="0" applyBorder="0" applyAlignment="0" applyProtection="0"/>
    <xf numFmtId="0" fontId="15" fillId="31" borderId="0" applyNumberFormat="0" applyBorder="0" applyAlignment="0" applyProtection="0"/>
    <xf numFmtId="0" fontId="33" fillId="46" borderId="0" applyNumberFormat="0" applyBorder="0" applyAlignment="0" applyProtection="0"/>
    <xf numFmtId="0" fontId="15" fillId="47" borderId="0" applyNumberFormat="0" applyBorder="0" applyAlignment="0" applyProtection="0"/>
    <xf numFmtId="0" fontId="37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2" fillId="51" borderId="7" applyNumberFormat="0" applyFont="0" applyAlignment="0" applyProtection="0"/>
    <xf numFmtId="0" fontId="0" fillId="52" borderId="8" applyNumberFormat="0" applyAlignment="0" applyProtection="0"/>
    <xf numFmtId="0" fontId="39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25" fillId="0" borderId="12" applyNumberFormat="0" applyFill="0" applyAlignment="0" applyProtection="0"/>
    <xf numFmtId="0" fontId="44" fillId="0" borderId="13" applyNumberFormat="0" applyFill="0" applyAlignment="0" applyProtection="0"/>
    <xf numFmtId="0" fontId="26" fillId="0" borderId="14" applyNumberFormat="0" applyFill="0" applyAlignment="0" applyProtection="0"/>
    <xf numFmtId="0" fontId="45" fillId="0" borderId="15" applyNumberFormat="0" applyFill="0" applyAlignment="0" applyProtection="0"/>
    <xf numFmtId="0" fontId="27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47" fillId="53" borderId="0" applyNumberFormat="0" applyBorder="0" applyAlignment="0" applyProtection="0"/>
    <xf numFmtId="0" fontId="29" fillId="5" borderId="0" applyNumberFormat="0" applyBorder="0" applyAlignment="0" applyProtection="0"/>
    <xf numFmtId="0" fontId="48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178" fontId="7" fillId="0" borderId="25" xfId="0" applyNumberFormat="1" applyFont="1" applyFill="1" applyBorder="1" applyAlignment="1">
      <alignment horizontal="center" vertical="center"/>
    </xf>
    <xf numFmtId="21" fontId="7" fillId="0" borderId="25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34" xfId="0" applyNumberFormat="1" applyFont="1" applyFill="1" applyBorder="1" applyAlignment="1">
      <alignment horizontal="center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21" customWidth="1"/>
    <col min="4" max="4" width="9.7109375" style="2" customWidth="1"/>
    <col min="5" max="5" width="35.7109375" style="22" customWidth="1"/>
    <col min="6" max="7" width="10.7109375" style="15" customWidth="1"/>
    <col min="8" max="10" width="10.7109375" style="1" customWidth="1"/>
  </cols>
  <sheetData>
    <row r="1" spans="1:10" ht="45" customHeight="1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37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22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16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0" t="s">
        <v>39</v>
      </c>
      <c r="C5" s="43"/>
      <c r="D5" s="11" t="s">
        <v>16</v>
      </c>
      <c r="E5" s="28" t="s">
        <v>40</v>
      </c>
      <c r="F5" s="24">
        <v>0.05616898148148148</v>
      </c>
      <c r="G5" s="24">
        <v>0.05616898148148148</v>
      </c>
      <c r="H5" s="11" t="str">
        <f>TEXT(INT((HOUR(G5)*3600+MINUTE(G5)*60+SECOND(G5))/$J$3/60),"0")&amp;"."&amp;TEXT(MOD((HOUR(G5)*3600+MINUTE(G5)*60+SECOND(G5))/$J$3,60),"00")&amp;"/km"</f>
        <v>3.41/km</v>
      </c>
      <c r="I5" s="14">
        <f>G5-$G$5</f>
        <v>0</v>
      </c>
      <c r="J5" s="14">
        <f>G5-INDEX($G$5:$G$122,MATCH(D5,$D$5:$D$122,0))</f>
        <v>0</v>
      </c>
    </row>
    <row r="6" spans="1:10" s="10" customFormat="1" ht="15" customHeight="1">
      <c r="A6" s="12">
        <v>2</v>
      </c>
      <c r="B6" s="41" t="s">
        <v>41</v>
      </c>
      <c r="C6" s="44"/>
      <c r="D6" s="12" t="s">
        <v>16</v>
      </c>
      <c r="E6" s="25" t="s">
        <v>42</v>
      </c>
      <c r="F6" s="23">
        <v>0.06025462962962963</v>
      </c>
      <c r="G6" s="23">
        <v>0.06025462962962963</v>
      </c>
      <c r="H6" s="12" t="str">
        <f aca="true" t="shared" si="0" ref="H6:H29">TEXT(INT((HOUR(G6)*3600+MINUTE(G6)*60+SECOND(G6))/$J$3/60),"0")&amp;"."&amp;TEXT(MOD((HOUR(G6)*3600+MINUTE(G6)*60+SECOND(G6))/$J$3,60),"00")&amp;"/km"</f>
        <v>3.57/km</v>
      </c>
      <c r="I6" s="13">
        <f aca="true" t="shared" si="1" ref="I6:I29">G6-$G$5</f>
        <v>0.004085648148148151</v>
      </c>
      <c r="J6" s="13">
        <f>G6-INDEX($G$5:$G$122,MATCH(D6,$D$5:$D$122,0))</f>
        <v>0.004085648148148151</v>
      </c>
    </row>
    <row r="7" spans="1:10" s="10" customFormat="1" ht="15" customHeight="1">
      <c r="A7" s="12">
        <v>3</v>
      </c>
      <c r="B7" s="41" t="s">
        <v>43</v>
      </c>
      <c r="C7" s="44"/>
      <c r="D7" s="12" t="s">
        <v>17</v>
      </c>
      <c r="E7" s="25" t="s">
        <v>44</v>
      </c>
      <c r="F7" s="23">
        <v>0.060300925925925924</v>
      </c>
      <c r="G7" s="23">
        <v>0.060300925925925924</v>
      </c>
      <c r="H7" s="12" t="str">
        <f t="shared" si="0"/>
        <v>3.57/km</v>
      </c>
      <c r="I7" s="13">
        <f t="shared" si="1"/>
        <v>0.004131944444444445</v>
      </c>
      <c r="J7" s="13">
        <f>G7-INDEX($G$5:$G$122,MATCH(D7,$D$5:$D$122,0))</f>
        <v>0</v>
      </c>
    </row>
    <row r="8" spans="1:10" s="10" customFormat="1" ht="15" customHeight="1">
      <c r="A8" s="12">
        <v>4</v>
      </c>
      <c r="B8" s="41" t="s">
        <v>45</v>
      </c>
      <c r="C8" s="44"/>
      <c r="D8" s="12" t="s">
        <v>13</v>
      </c>
      <c r="E8" s="25" t="s">
        <v>34</v>
      </c>
      <c r="F8" s="23">
        <v>0.06034722222222222</v>
      </c>
      <c r="G8" s="23">
        <v>0.06034722222222222</v>
      </c>
      <c r="H8" s="12" t="str">
        <f t="shared" si="0"/>
        <v>3.57/km</v>
      </c>
      <c r="I8" s="13">
        <f t="shared" si="1"/>
        <v>0.004178240740740739</v>
      </c>
      <c r="J8" s="13">
        <f>G8-INDEX($G$5:$G$122,MATCH(D8,$D$5:$D$122,0))</f>
        <v>0</v>
      </c>
    </row>
    <row r="9" spans="1:10" s="10" customFormat="1" ht="15" customHeight="1">
      <c r="A9" s="12">
        <v>5</v>
      </c>
      <c r="B9" s="41" t="s">
        <v>46</v>
      </c>
      <c r="C9" s="44"/>
      <c r="D9" s="12" t="s">
        <v>16</v>
      </c>
      <c r="E9" s="25" t="s">
        <v>47</v>
      </c>
      <c r="F9" s="23">
        <v>0.0619212962962963</v>
      </c>
      <c r="G9" s="23">
        <v>0.0619212962962963</v>
      </c>
      <c r="H9" s="12" t="str">
        <f t="shared" si="0"/>
        <v>4.03/km</v>
      </c>
      <c r="I9" s="13">
        <f t="shared" si="1"/>
        <v>0.005752314814814821</v>
      </c>
      <c r="J9" s="13">
        <f>G9-INDEX($G$5:$G$122,MATCH(D9,$D$5:$D$122,0))</f>
        <v>0.005752314814814821</v>
      </c>
    </row>
    <row r="10" spans="1:10" s="10" customFormat="1" ht="15" customHeight="1">
      <c r="A10" s="12">
        <v>6</v>
      </c>
      <c r="B10" s="41" t="s">
        <v>48</v>
      </c>
      <c r="C10" s="44"/>
      <c r="D10" s="12" t="s">
        <v>17</v>
      </c>
      <c r="E10" s="25" t="s">
        <v>49</v>
      </c>
      <c r="F10" s="23">
        <v>0.06287037037037037</v>
      </c>
      <c r="G10" s="23">
        <v>0.06287037037037037</v>
      </c>
      <c r="H10" s="12" t="str">
        <f t="shared" si="0"/>
        <v>4.07/km</v>
      </c>
      <c r="I10" s="13">
        <f t="shared" si="1"/>
        <v>0.006701388888888889</v>
      </c>
      <c r="J10" s="13">
        <f>G10-INDEX($G$5:$G$122,MATCH(D10,$D$5:$D$122,0))</f>
        <v>0.0025694444444444436</v>
      </c>
    </row>
    <row r="11" spans="1:10" s="10" customFormat="1" ht="15" customHeight="1">
      <c r="A11" s="12">
        <v>7</v>
      </c>
      <c r="B11" s="41" t="s">
        <v>50</v>
      </c>
      <c r="C11" s="44"/>
      <c r="D11" s="12" t="s">
        <v>15</v>
      </c>
      <c r="E11" s="25" t="s">
        <v>26</v>
      </c>
      <c r="F11" s="23">
        <v>0.0631712962962963</v>
      </c>
      <c r="G11" s="23">
        <v>0.0631712962962963</v>
      </c>
      <c r="H11" s="12" t="str">
        <f t="shared" si="0"/>
        <v>4.08/km</v>
      </c>
      <c r="I11" s="13">
        <f t="shared" si="1"/>
        <v>0.007002314814814815</v>
      </c>
      <c r="J11" s="13">
        <f>G11-INDEX($G$5:$G$122,MATCH(D11,$D$5:$D$122,0))</f>
        <v>0</v>
      </c>
    </row>
    <row r="12" spans="1:10" s="10" customFormat="1" ht="15" customHeight="1">
      <c r="A12" s="12">
        <v>8</v>
      </c>
      <c r="B12" s="41" t="s">
        <v>51</v>
      </c>
      <c r="C12" s="44"/>
      <c r="D12" s="12" t="s">
        <v>13</v>
      </c>
      <c r="E12" s="25" t="s">
        <v>52</v>
      </c>
      <c r="F12" s="23">
        <v>0.06335648148148149</v>
      </c>
      <c r="G12" s="23">
        <v>0.06335648148148149</v>
      </c>
      <c r="H12" s="12" t="str">
        <f t="shared" si="0"/>
        <v>4.09/km</v>
      </c>
      <c r="I12" s="13">
        <f t="shared" si="1"/>
        <v>0.007187500000000006</v>
      </c>
      <c r="J12" s="13">
        <f>G12-INDEX($G$5:$G$122,MATCH(D12,$D$5:$D$122,0))</f>
        <v>0.003009259259259267</v>
      </c>
    </row>
    <row r="13" spans="1:10" s="10" customFormat="1" ht="15" customHeight="1">
      <c r="A13" s="12">
        <v>9</v>
      </c>
      <c r="B13" s="41" t="s">
        <v>53</v>
      </c>
      <c r="C13" s="44"/>
      <c r="D13" s="12" t="s">
        <v>16</v>
      </c>
      <c r="E13" s="25" t="s">
        <v>44</v>
      </c>
      <c r="F13" s="23">
        <v>0.06349537037037037</v>
      </c>
      <c r="G13" s="23">
        <v>0.06349537037037037</v>
      </c>
      <c r="H13" s="12" t="str">
        <f t="shared" si="0"/>
        <v>4.09/km</v>
      </c>
      <c r="I13" s="13">
        <f t="shared" si="1"/>
        <v>0.007326388888888889</v>
      </c>
      <c r="J13" s="13">
        <f>G13-INDEX($G$5:$G$122,MATCH(D13,$D$5:$D$122,0))</f>
        <v>0.007326388888888889</v>
      </c>
    </row>
    <row r="14" spans="1:10" s="10" customFormat="1" ht="15" customHeight="1">
      <c r="A14" s="12">
        <v>10</v>
      </c>
      <c r="B14" s="41" t="s">
        <v>54</v>
      </c>
      <c r="C14" s="44"/>
      <c r="D14" s="12" t="s">
        <v>17</v>
      </c>
      <c r="E14" s="25" t="s">
        <v>21</v>
      </c>
      <c r="F14" s="23">
        <v>0.06575231481481482</v>
      </c>
      <c r="G14" s="23">
        <v>0.06575231481481482</v>
      </c>
      <c r="H14" s="12" t="str">
        <f t="shared" si="0"/>
        <v>4.18/km</v>
      </c>
      <c r="I14" s="13">
        <f t="shared" si="1"/>
        <v>0.00958333333333334</v>
      </c>
      <c r="J14" s="13">
        <f>G14-INDEX($G$5:$G$122,MATCH(D14,$D$5:$D$122,0))</f>
        <v>0.0054513888888888945</v>
      </c>
    </row>
    <row r="15" spans="1:10" s="10" customFormat="1" ht="15" customHeight="1">
      <c r="A15" s="12">
        <v>11</v>
      </c>
      <c r="B15" s="41" t="s">
        <v>55</v>
      </c>
      <c r="C15" s="44"/>
      <c r="D15" s="12" t="s">
        <v>16</v>
      </c>
      <c r="E15" s="25" t="s">
        <v>56</v>
      </c>
      <c r="F15" s="23">
        <v>0.06636574074074074</v>
      </c>
      <c r="G15" s="23">
        <v>0.06636574074074074</v>
      </c>
      <c r="H15" s="12" t="str">
        <f t="shared" si="0"/>
        <v>4.21/km</v>
      </c>
      <c r="I15" s="13">
        <f t="shared" si="1"/>
        <v>0.01019675925925926</v>
      </c>
      <c r="J15" s="13">
        <f>G15-INDEX($G$5:$G$122,MATCH(D15,$D$5:$D$122,0))</f>
        <v>0.01019675925925926</v>
      </c>
    </row>
    <row r="16" spans="1:10" s="10" customFormat="1" ht="15" customHeight="1">
      <c r="A16" s="12">
        <v>12</v>
      </c>
      <c r="B16" s="41" t="s">
        <v>57</v>
      </c>
      <c r="C16" s="44"/>
      <c r="D16" s="12" t="s">
        <v>14</v>
      </c>
      <c r="E16" s="25" t="s">
        <v>58</v>
      </c>
      <c r="F16" s="23">
        <v>0.07076388888888889</v>
      </c>
      <c r="G16" s="23">
        <v>0.07076388888888889</v>
      </c>
      <c r="H16" s="12" t="str">
        <f t="shared" si="0"/>
        <v>4.38/km</v>
      </c>
      <c r="I16" s="13">
        <f t="shared" si="1"/>
        <v>0.01459490740740741</v>
      </c>
      <c r="J16" s="13">
        <f>G16-INDEX($G$5:$G$122,MATCH(D16,$D$5:$D$122,0))</f>
        <v>0</v>
      </c>
    </row>
    <row r="17" spans="1:10" s="10" customFormat="1" ht="15" customHeight="1">
      <c r="A17" s="12">
        <v>13</v>
      </c>
      <c r="B17" s="41" t="s">
        <v>59</v>
      </c>
      <c r="C17" s="44"/>
      <c r="D17" s="12" t="s">
        <v>17</v>
      </c>
      <c r="E17" s="25" t="s">
        <v>60</v>
      </c>
      <c r="F17" s="23">
        <v>0.07337962962962963</v>
      </c>
      <c r="G17" s="23">
        <v>0.07337962962962963</v>
      </c>
      <c r="H17" s="12" t="str">
        <f t="shared" si="0"/>
        <v>4.48/km</v>
      </c>
      <c r="I17" s="13">
        <f t="shared" si="1"/>
        <v>0.01721064814814815</v>
      </c>
      <c r="J17" s="13">
        <f>G17-INDEX($G$5:$G$122,MATCH(D17,$D$5:$D$122,0))</f>
        <v>0.013078703703703703</v>
      </c>
    </row>
    <row r="18" spans="1:10" s="10" customFormat="1" ht="15" customHeight="1">
      <c r="A18" s="12">
        <v>14</v>
      </c>
      <c r="B18" s="41" t="s">
        <v>61</v>
      </c>
      <c r="C18" s="44"/>
      <c r="D18" s="12" t="s">
        <v>19</v>
      </c>
      <c r="E18" s="25" t="s">
        <v>62</v>
      </c>
      <c r="F18" s="23">
        <v>0.07364583333333334</v>
      </c>
      <c r="G18" s="23">
        <v>0.07364583333333334</v>
      </c>
      <c r="H18" s="12" t="str">
        <f t="shared" si="0"/>
        <v>4.49/km</v>
      </c>
      <c r="I18" s="13">
        <f t="shared" si="1"/>
        <v>0.01747685185185186</v>
      </c>
      <c r="J18" s="13">
        <f>G18-INDEX($G$5:$G$122,MATCH(D18,$D$5:$D$122,0))</f>
        <v>0</v>
      </c>
    </row>
    <row r="19" spans="1:10" s="10" customFormat="1" ht="15" customHeight="1">
      <c r="A19" s="12">
        <v>15</v>
      </c>
      <c r="B19" s="41" t="s">
        <v>63</v>
      </c>
      <c r="C19" s="44"/>
      <c r="D19" s="12" t="s">
        <v>17</v>
      </c>
      <c r="E19" s="25" t="s">
        <v>52</v>
      </c>
      <c r="F19" s="23">
        <v>0.07393518518518519</v>
      </c>
      <c r="G19" s="23">
        <v>0.07393518518518519</v>
      </c>
      <c r="H19" s="12" t="str">
        <f t="shared" si="0"/>
        <v>4.50/km</v>
      </c>
      <c r="I19" s="13">
        <f t="shared" si="1"/>
        <v>0.017766203703703708</v>
      </c>
      <c r="J19" s="13">
        <f>G19-INDEX($G$5:$G$122,MATCH(D19,$D$5:$D$122,0))</f>
        <v>0.013634259259259263</v>
      </c>
    </row>
    <row r="20" spans="1:10" s="10" customFormat="1" ht="15" customHeight="1">
      <c r="A20" s="12">
        <v>16</v>
      </c>
      <c r="B20" s="41" t="s">
        <v>64</v>
      </c>
      <c r="C20" s="44"/>
      <c r="D20" s="12" t="s">
        <v>13</v>
      </c>
      <c r="E20" s="25" t="s">
        <v>26</v>
      </c>
      <c r="F20" s="23">
        <v>0.07425925925925926</v>
      </c>
      <c r="G20" s="23">
        <v>0.07425925925925926</v>
      </c>
      <c r="H20" s="12" t="str">
        <f t="shared" si="0"/>
        <v>4.52/km</v>
      </c>
      <c r="I20" s="13">
        <f t="shared" si="1"/>
        <v>0.01809027777777778</v>
      </c>
      <c r="J20" s="13">
        <f>G20-INDEX($G$5:$G$122,MATCH(D20,$D$5:$D$122,0))</f>
        <v>0.013912037037037042</v>
      </c>
    </row>
    <row r="21" spans="1:10" ht="15" customHeight="1">
      <c r="A21" s="12">
        <v>17</v>
      </c>
      <c r="B21" s="41" t="s">
        <v>65</v>
      </c>
      <c r="C21" s="44"/>
      <c r="D21" s="12" t="s">
        <v>16</v>
      </c>
      <c r="E21" s="25" t="s">
        <v>49</v>
      </c>
      <c r="F21" s="23">
        <v>0.07442129629629629</v>
      </c>
      <c r="G21" s="23">
        <v>0.07442129629629629</v>
      </c>
      <c r="H21" s="12" t="str">
        <f t="shared" si="0"/>
        <v>4.52/km</v>
      </c>
      <c r="I21" s="13">
        <f t="shared" si="1"/>
        <v>0.01825231481481481</v>
      </c>
      <c r="J21" s="13">
        <f>G21-INDEX($G$5:$G$122,MATCH(D21,$D$5:$D$122,0))</f>
        <v>0.01825231481481481</v>
      </c>
    </row>
    <row r="22" spans="1:10" ht="15" customHeight="1">
      <c r="A22" s="12">
        <v>18</v>
      </c>
      <c r="B22" s="41" t="s">
        <v>66</v>
      </c>
      <c r="C22" s="44"/>
      <c r="D22" s="12" t="s">
        <v>17</v>
      </c>
      <c r="E22" s="25" t="s">
        <v>31</v>
      </c>
      <c r="F22" s="23">
        <v>0.07444444444444444</v>
      </c>
      <c r="G22" s="23">
        <v>0.07444444444444444</v>
      </c>
      <c r="H22" s="12" t="str">
        <f t="shared" si="0"/>
        <v>4.52/km</v>
      </c>
      <c r="I22" s="13">
        <f t="shared" si="1"/>
        <v>0.01827546296296296</v>
      </c>
      <c r="J22" s="13">
        <f>G22-INDEX($G$5:$G$122,MATCH(D22,$D$5:$D$122,0))</f>
        <v>0.014143518518518514</v>
      </c>
    </row>
    <row r="23" spans="1:10" ht="15" customHeight="1">
      <c r="A23" s="12">
        <v>19</v>
      </c>
      <c r="B23" s="41" t="s">
        <v>67</v>
      </c>
      <c r="C23" s="44"/>
      <c r="D23" s="12" t="s">
        <v>22</v>
      </c>
      <c r="E23" s="25" t="s">
        <v>68</v>
      </c>
      <c r="F23" s="23">
        <v>0.07537037037037037</v>
      </c>
      <c r="G23" s="23">
        <v>0.07537037037037037</v>
      </c>
      <c r="H23" s="12" t="str">
        <f t="shared" si="0"/>
        <v>4.56/km</v>
      </c>
      <c r="I23" s="13">
        <f t="shared" si="1"/>
        <v>0.019201388888888886</v>
      </c>
      <c r="J23" s="13">
        <f>G23-INDEX($G$5:$G$122,MATCH(D23,$D$5:$D$122,0))</f>
        <v>0</v>
      </c>
    </row>
    <row r="24" spans="1:10" ht="15" customHeight="1">
      <c r="A24" s="12">
        <v>20</v>
      </c>
      <c r="B24" s="41" t="s">
        <v>69</v>
      </c>
      <c r="C24" s="44"/>
      <c r="D24" s="12" t="s">
        <v>17</v>
      </c>
      <c r="E24" s="25" t="s">
        <v>38</v>
      </c>
      <c r="F24" s="23">
        <v>0.07572916666666667</v>
      </c>
      <c r="G24" s="23">
        <v>0.07572916666666667</v>
      </c>
      <c r="H24" s="12" t="str">
        <f t="shared" si="0"/>
        <v>4.57/km</v>
      </c>
      <c r="I24" s="13">
        <f t="shared" si="1"/>
        <v>0.019560185185185187</v>
      </c>
      <c r="J24" s="13">
        <f>G24-INDEX($G$5:$G$122,MATCH(D24,$D$5:$D$122,0))</f>
        <v>0.015428240740740742</v>
      </c>
    </row>
    <row r="25" spans="1:10" ht="15" customHeight="1">
      <c r="A25" s="12">
        <v>21</v>
      </c>
      <c r="B25" s="41" t="s">
        <v>70</v>
      </c>
      <c r="C25" s="44"/>
      <c r="D25" s="12" t="s">
        <v>16</v>
      </c>
      <c r="E25" s="25" t="s">
        <v>49</v>
      </c>
      <c r="F25" s="23">
        <v>0.07582175925925926</v>
      </c>
      <c r="G25" s="23">
        <v>0.07582175925925926</v>
      </c>
      <c r="H25" s="12" t="str">
        <f t="shared" si="0"/>
        <v>4.58/km</v>
      </c>
      <c r="I25" s="13">
        <f t="shared" si="1"/>
        <v>0.019652777777777776</v>
      </c>
      <c r="J25" s="13">
        <f>G25-INDEX($G$5:$G$122,MATCH(D25,$D$5:$D$122,0))</f>
        <v>0.019652777777777776</v>
      </c>
    </row>
    <row r="26" spans="1:10" ht="15" customHeight="1">
      <c r="A26" s="12">
        <v>22</v>
      </c>
      <c r="B26" s="41" t="s">
        <v>71</v>
      </c>
      <c r="C26" s="44"/>
      <c r="D26" s="12" t="s">
        <v>25</v>
      </c>
      <c r="E26" s="25" t="s">
        <v>33</v>
      </c>
      <c r="F26" s="23">
        <v>0.07841435185185185</v>
      </c>
      <c r="G26" s="23">
        <v>0.07841435185185185</v>
      </c>
      <c r="H26" s="12" t="str">
        <f t="shared" si="0"/>
        <v>5.08/km</v>
      </c>
      <c r="I26" s="13">
        <f t="shared" si="1"/>
        <v>0.022245370370370367</v>
      </c>
      <c r="J26" s="13">
        <f>G26-INDEX($G$5:$G$122,MATCH(D26,$D$5:$D$122,0))</f>
        <v>0</v>
      </c>
    </row>
    <row r="27" spans="1:10" ht="15" customHeight="1">
      <c r="A27" s="12">
        <v>23</v>
      </c>
      <c r="B27" s="41" t="s">
        <v>72</v>
      </c>
      <c r="C27" s="44"/>
      <c r="D27" s="12" t="s">
        <v>25</v>
      </c>
      <c r="E27" s="25" t="s">
        <v>34</v>
      </c>
      <c r="F27" s="23">
        <v>0.07957175925925926</v>
      </c>
      <c r="G27" s="23">
        <v>0.07957175925925926</v>
      </c>
      <c r="H27" s="12" t="str">
        <f t="shared" si="0"/>
        <v>5.13/km</v>
      </c>
      <c r="I27" s="13">
        <f t="shared" si="1"/>
        <v>0.02340277777777778</v>
      </c>
      <c r="J27" s="13">
        <f>G27-INDEX($G$5:$G$122,MATCH(D27,$D$5:$D$122,0))</f>
        <v>0.0011574074074074125</v>
      </c>
    </row>
    <row r="28" spans="1:10" ht="15" customHeight="1">
      <c r="A28" s="12">
        <v>24</v>
      </c>
      <c r="B28" s="41" t="s">
        <v>73</v>
      </c>
      <c r="C28" s="44"/>
      <c r="D28" s="12" t="s">
        <v>17</v>
      </c>
      <c r="E28" s="25" t="s">
        <v>26</v>
      </c>
      <c r="F28" s="23">
        <v>0.08094907407407408</v>
      </c>
      <c r="G28" s="23">
        <v>0.08094907407407408</v>
      </c>
      <c r="H28" s="12" t="str">
        <f t="shared" si="0"/>
        <v>5.18/km</v>
      </c>
      <c r="I28" s="13">
        <f t="shared" si="1"/>
        <v>0.024780092592592597</v>
      </c>
      <c r="J28" s="13">
        <f>G28-INDEX($G$5:$G$122,MATCH(D28,$D$5:$D$122,0))</f>
        <v>0.02064814814814815</v>
      </c>
    </row>
    <row r="29" spans="1:10" ht="15" customHeight="1">
      <c r="A29" s="12">
        <v>25</v>
      </c>
      <c r="B29" s="41" t="s">
        <v>74</v>
      </c>
      <c r="C29" s="44"/>
      <c r="D29" s="12" t="s">
        <v>23</v>
      </c>
      <c r="E29" s="25" t="s">
        <v>30</v>
      </c>
      <c r="F29" s="23">
        <v>0.08097222222222222</v>
      </c>
      <c r="G29" s="23">
        <v>0.08097222222222222</v>
      </c>
      <c r="H29" s="12" t="str">
        <f t="shared" si="0"/>
        <v>5.18/km</v>
      </c>
      <c r="I29" s="13">
        <f t="shared" si="1"/>
        <v>0.024803240740740744</v>
      </c>
      <c r="J29" s="13">
        <f>G29-INDEX($G$5:$G$122,MATCH(D29,$D$5:$D$122,0))</f>
        <v>0</v>
      </c>
    </row>
    <row r="30" spans="1:10" ht="15" customHeight="1">
      <c r="A30" s="12">
        <v>26</v>
      </c>
      <c r="B30" s="41" t="s">
        <v>75</v>
      </c>
      <c r="C30" s="44"/>
      <c r="D30" s="12" t="s">
        <v>17</v>
      </c>
      <c r="E30" s="25" t="s">
        <v>76</v>
      </c>
      <c r="F30" s="23">
        <v>0.08275462962962964</v>
      </c>
      <c r="G30" s="23">
        <v>0.08275462962962964</v>
      </c>
      <c r="H30" s="12" t="str">
        <f aca="true" t="shared" si="2" ref="H30:H43">TEXT(INT((HOUR(G30)*3600+MINUTE(G30)*60+SECOND(G30))/$J$3/60),"0")&amp;"."&amp;TEXT(MOD((HOUR(G30)*3600+MINUTE(G30)*60+SECOND(G30))/$J$3,60),"00")&amp;"/km"</f>
        <v>5.25/km</v>
      </c>
      <c r="I30" s="13">
        <f aca="true" t="shared" si="3" ref="I30:I43">G30-$G$5</f>
        <v>0.026585648148148157</v>
      </c>
      <c r="J30" s="13">
        <f aca="true" t="shared" si="4" ref="J30:J43">G30-INDEX($G$5:$G$122,MATCH(D30,$D$5:$D$122,0))</f>
        <v>0.022453703703703712</v>
      </c>
    </row>
    <row r="31" spans="1:10" ht="15" customHeight="1">
      <c r="A31" s="12">
        <v>27</v>
      </c>
      <c r="B31" s="41" t="s">
        <v>77</v>
      </c>
      <c r="C31" s="44"/>
      <c r="D31" s="12" t="s">
        <v>14</v>
      </c>
      <c r="E31" s="25" t="s">
        <v>26</v>
      </c>
      <c r="F31" s="23">
        <v>0.08277777777777778</v>
      </c>
      <c r="G31" s="23">
        <v>0.08277777777777778</v>
      </c>
      <c r="H31" s="12" t="str">
        <f t="shared" si="2"/>
        <v>5.25/km</v>
      </c>
      <c r="I31" s="13">
        <f t="shared" si="3"/>
        <v>0.026608796296296304</v>
      </c>
      <c r="J31" s="13">
        <f t="shared" si="4"/>
        <v>0.012013888888888893</v>
      </c>
    </row>
    <row r="32" spans="1:10" ht="15" customHeight="1">
      <c r="A32" s="12">
        <v>28</v>
      </c>
      <c r="B32" s="41" t="s">
        <v>78</v>
      </c>
      <c r="C32" s="44"/>
      <c r="D32" s="12" t="s">
        <v>14</v>
      </c>
      <c r="E32" s="25" t="s">
        <v>28</v>
      </c>
      <c r="F32" s="23">
        <v>0.08331018518518518</v>
      </c>
      <c r="G32" s="23">
        <v>0.08331018518518518</v>
      </c>
      <c r="H32" s="12" t="str">
        <f t="shared" si="2"/>
        <v>5.27/km</v>
      </c>
      <c r="I32" s="13">
        <f t="shared" si="3"/>
        <v>0.027141203703703702</v>
      </c>
      <c r="J32" s="13">
        <f t="shared" si="4"/>
        <v>0.012546296296296292</v>
      </c>
    </row>
    <row r="33" spans="1:10" ht="15" customHeight="1">
      <c r="A33" s="12">
        <v>29</v>
      </c>
      <c r="B33" s="41" t="s">
        <v>79</v>
      </c>
      <c r="C33" s="44"/>
      <c r="D33" s="12" t="s">
        <v>16</v>
      </c>
      <c r="E33" s="25" t="s">
        <v>26</v>
      </c>
      <c r="F33" s="23">
        <v>0.08717592592592593</v>
      </c>
      <c r="G33" s="23">
        <v>0.08717592592592593</v>
      </c>
      <c r="H33" s="12" t="str">
        <f t="shared" si="2"/>
        <v>5.42/km</v>
      </c>
      <c r="I33" s="13">
        <f t="shared" si="3"/>
        <v>0.031006944444444455</v>
      </c>
      <c r="J33" s="13">
        <f t="shared" si="4"/>
        <v>0.031006944444444455</v>
      </c>
    </row>
    <row r="34" spans="1:10" ht="15" customHeight="1">
      <c r="A34" s="12">
        <v>30</v>
      </c>
      <c r="B34" s="41" t="s">
        <v>80</v>
      </c>
      <c r="C34" s="44"/>
      <c r="D34" s="12" t="s">
        <v>14</v>
      </c>
      <c r="E34" s="25" t="s">
        <v>26</v>
      </c>
      <c r="F34" s="23">
        <v>0.08717592592592593</v>
      </c>
      <c r="G34" s="23">
        <v>0.08717592592592593</v>
      </c>
      <c r="H34" s="12" t="str">
        <f t="shared" si="2"/>
        <v>5.42/km</v>
      </c>
      <c r="I34" s="13">
        <f t="shared" si="3"/>
        <v>0.031006944444444455</v>
      </c>
      <c r="J34" s="13">
        <f t="shared" si="4"/>
        <v>0.016412037037037044</v>
      </c>
    </row>
    <row r="35" spans="1:10" ht="15" customHeight="1">
      <c r="A35" s="12">
        <v>31</v>
      </c>
      <c r="B35" s="41" t="s">
        <v>81</v>
      </c>
      <c r="C35" s="44"/>
      <c r="D35" s="12" t="s">
        <v>17</v>
      </c>
      <c r="E35" s="25" t="s">
        <v>26</v>
      </c>
      <c r="F35" s="23">
        <v>0.08718749999999999</v>
      </c>
      <c r="G35" s="23">
        <v>0.08718749999999999</v>
      </c>
      <c r="H35" s="12" t="str">
        <f t="shared" si="2"/>
        <v>5.42/km</v>
      </c>
      <c r="I35" s="13">
        <f t="shared" si="3"/>
        <v>0.031018518518518508</v>
      </c>
      <c r="J35" s="13">
        <f t="shared" si="4"/>
        <v>0.026886574074074063</v>
      </c>
    </row>
    <row r="36" spans="1:10" ht="15" customHeight="1">
      <c r="A36" s="12">
        <v>32</v>
      </c>
      <c r="B36" s="41" t="s">
        <v>82</v>
      </c>
      <c r="C36" s="44"/>
      <c r="D36" s="12" t="s">
        <v>20</v>
      </c>
      <c r="E36" s="25" t="s">
        <v>33</v>
      </c>
      <c r="F36" s="23">
        <v>0.08777777777777777</v>
      </c>
      <c r="G36" s="23">
        <v>0.08777777777777777</v>
      </c>
      <c r="H36" s="12" t="str">
        <f t="shared" si="2"/>
        <v>5.45/km</v>
      </c>
      <c r="I36" s="13">
        <f t="shared" si="3"/>
        <v>0.031608796296296295</v>
      </c>
      <c r="J36" s="13">
        <f t="shared" si="4"/>
        <v>0</v>
      </c>
    </row>
    <row r="37" spans="1:10" ht="15" customHeight="1">
      <c r="A37" s="12">
        <v>33</v>
      </c>
      <c r="B37" s="41" t="s">
        <v>83</v>
      </c>
      <c r="C37" s="44"/>
      <c r="D37" s="12" t="s">
        <v>23</v>
      </c>
      <c r="E37" s="25" t="s">
        <v>33</v>
      </c>
      <c r="F37" s="23">
        <v>0.0878125</v>
      </c>
      <c r="G37" s="23">
        <v>0.0878125</v>
      </c>
      <c r="H37" s="12" t="str">
        <f t="shared" si="2"/>
        <v>5.45/km</v>
      </c>
      <c r="I37" s="13">
        <f t="shared" si="3"/>
        <v>0.03164351851851852</v>
      </c>
      <c r="J37" s="13">
        <f t="shared" si="4"/>
        <v>0.0068402777777777785</v>
      </c>
    </row>
    <row r="38" spans="1:10" ht="15" customHeight="1">
      <c r="A38" s="12">
        <v>34</v>
      </c>
      <c r="B38" s="41" t="s">
        <v>84</v>
      </c>
      <c r="C38" s="44"/>
      <c r="D38" s="12" t="s">
        <v>18</v>
      </c>
      <c r="E38" s="25" t="s">
        <v>85</v>
      </c>
      <c r="F38" s="23">
        <v>0.09141203703703704</v>
      </c>
      <c r="G38" s="23">
        <v>0.09141203703703704</v>
      </c>
      <c r="H38" s="12" t="str">
        <f t="shared" si="2"/>
        <v>5.59/km</v>
      </c>
      <c r="I38" s="13">
        <f t="shared" si="3"/>
        <v>0.03524305555555556</v>
      </c>
      <c r="J38" s="13">
        <f t="shared" si="4"/>
        <v>0</v>
      </c>
    </row>
    <row r="39" spans="1:10" ht="15" customHeight="1">
      <c r="A39" s="12">
        <v>35</v>
      </c>
      <c r="B39" s="41" t="s">
        <v>86</v>
      </c>
      <c r="C39" s="44"/>
      <c r="D39" s="12" t="s">
        <v>17</v>
      </c>
      <c r="E39" s="25" t="s">
        <v>27</v>
      </c>
      <c r="F39" s="23">
        <v>0.09204861111111111</v>
      </c>
      <c r="G39" s="23">
        <v>0.09204861111111111</v>
      </c>
      <c r="H39" s="12" t="str">
        <f t="shared" si="2"/>
        <v>6.02/km</v>
      </c>
      <c r="I39" s="13">
        <f t="shared" si="3"/>
        <v>0.03587962962962963</v>
      </c>
      <c r="J39" s="13">
        <f t="shared" si="4"/>
        <v>0.031747685185185184</v>
      </c>
    </row>
    <row r="40" spans="1:10" ht="15" customHeight="1">
      <c r="A40" s="12">
        <v>36</v>
      </c>
      <c r="B40" s="41" t="s">
        <v>87</v>
      </c>
      <c r="C40" s="44"/>
      <c r="D40" s="12" t="s">
        <v>35</v>
      </c>
      <c r="E40" s="25" t="s">
        <v>32</v>
      </c>
      <c r="F40" s="23">
        <v>0.09327546296296296</v>
      </c>
      <c r="G40" s="23">
        <v>0.09327546296296296</v>
      </c>
      <c r="H40" s="12" t="str">
        <f t="shared" si="2"/>
        <v>6.06/km</v>
      </c>
      <c r="I40" s="13">
        <f t="shared" si="3"/>
        <v>0.03710648148148148</v>
      </c>
      <c r="J40" s="13">
        <f t="shared" si="4"/>
        <v>0</v>
      </c>
    </row>
    <row r="41" spans="1:10" ht="15" customHeight="1">
      <c r="A41" s="12">
        <v>37</v>
      </c>
      <c r="B41" s="41" t="s">
        <v>88</v>
      </c>
      <c r="C41" s="44"/>
      <c r="D41" s="12" t="s">
        <v>24</v>
      </c>
      <c r="E41" s="25" t="s">
        <v>38</v>
      </c>
      <c r="F41" s="23">
        <v>0.09500000000000001</v>
      </c>
      <c r="G41" s="23">
        <v>0.09500000000000001</v>
      </c>
      <c r="H41" s="12" t="str">
        <f t="shared" si="2"/>
        <v>6.13/km</v>
      </c>
      <c r="I41" s="13">
        <f t="shared" si="3"/>
        <v>0.038831018518518536</v>
      </c>
      <c r="J41" s="13">
        <f t="shared" si="4"/>
        <v>0</v>
      </c>
    </row>
    <row r="42" spans="1:10" ht="15" customHeight="1">
      <c r="A42" s="12">
        <v>38</v>
      </c>
      <c r="B42" s="41" t="s">
        <v>89</v>
      </c>
      <c r="C42" s="44"/>
      <c r="D42" s="12" t="s">
        <v>19</v>
      </c>
      <c r="E42" s="25" t="s">
        <v>29</v>
      </c>
      <c r="F42" s="23">
        <v>0.09670138888888889</v>
      </c>
      <c r="G42" s="23">
        <v>0.09670138888888889</v>
      </c>
      <c r="H42" s="12" t="str">
        <f t="shared" si="2"/>
        <v>6.20/km</v>
      </c>
      <c r="I42" s="13">
        <f t="shared" si="3"/>
        <v>0.04053240740740741</v>
      </c>
      <c r="J42" s="13">
        <f t="shared" si="4"/>
        <v>0.02305555555555555</v>
      </c>
    </row>
    <row r="43" spans="1:10" ht="15" customHeight="1">
      <c r="A43" s="36">
        <v>39</v>
      </c>
      <c r="B43" s="42" t="s">
        <v>90</v>
      </c>
      <c r="C43" s="45"/>
      <c r="D43" s="36" t="s">
        <v>35</v>
      </c>
      <c r="E43" s="37" t="s">
        <v>34</v>
      </c>
      <c r="F43" s="38">
        <v>0.11743055555555555</v>
      </c>
      <c r="G43" s="38">
        <v>0.11743055555555555</v>
      </c>
      <c r="H43" s="36" t="str">
        <f t="shared" si="2"/>
        <v>7.41/km</v>
      </c>
      <c r="I43" s="39">
        <f t="shared" si="3"/>
        <v>0.06126157407407407</v>
      </c>
      <c r="J43" s="39">
        <f t="shared" si="4"/>
        <v>0.02415509259259259</v>
      </c>
    </row>
  </sheetData>
  <sheetProtection/>
  <autoFilter ref="A4:J3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Maratona di Inizio Anno</v>
      </c>
      <c r="B1" s="33"/>
      <c r="C1" s="34"/>
    </row>
    <row r="2" spans="1:3" ht="24" customHeight="1">
      <c r="A2" s="30" t="str">
        <f>Individuale!A2</f>
        <v>1ª edizione</v>
      </c>
      <c r="B2" s="30"/>
      <c r="C2" s="30"/>
    </row>
    <row r="3" spans="1:3" ht="24" customHeight="1">
      <c r="A3" s="35" t="str">
        <f>Individuale!A3</f>
        <v>Rieti (RI) Italia - Domenica 03/01/2016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6">
        <v>1</v>
      </c>
      <c r="B5" s="47" t="s">
        <v>26</v>
      </c>
      <c r="C5" s="48">
        <v>7</v>
      </c>
    </row>
    <row r="6" spans="1:3" ht="15" customHeight="1">
      <c r="A6" s="19">
        <v>2</v>
      </c>
      <c r="B6" s="18" t="s">
        <v>34</v>
      </c>
      <c r="C6" s="26">
        <v>3</v>
      </c>
    </row>
    <row r="7" spans="1:3" ht="15" customHeight="1">
      <c r="A7" s="19">
        <v>3</v>
      </c>
      <c r="B7" s="18" t="s">
        <v>49</v>
      </c>
      <c r="C7" s="26">
        <v>3</v>
      </c>
    </row>
    <row r="8" spans="1:3" ht="15" customHeight="1">
      <c r="A8" s="19">
        <v>4</v>
      </c>
      <c r="B8" s="18" t="s">
        <v>33</v>
      </c>
      <c r="C8" s="26">
        <v>3</v>
      </c>
    </row>
    <row r="9" spans="1:3" ht="15" customHeight="1">
      <c r="A9" s="19">
        <v>5</v>
      </c>
      <c r="B9" s="18" t="s">
        <v>52</v>
      </c>
      <c r="C9" s="26">
        <v>2</v>
      </c>
    </row>
    <row r="10" spans="1:3" ht="15" customHeight="1">
      <c r="A10" s="19">
        <v>6</v>
      </c>
      <c r="B10" s="18" t="s">
        <v>38</v>
      </c>
      <c r="C10" s="26">
        <v>2</v>
      </c>
    </row>
    <row r="11" spans="1:3" ht="15" customHeight="1">
      <c r="A11" s="19">
        <v>7</v>
      </c>
      <c r="B11" s="18" t="s">
        <v>44</v>
      </c>
      <c r="C11" s="26">
        <v>2</v>
      </c>
    </row>
    <row r="12" spans="1:3" ht="15" customHeight="1">
      <c r="A12" s="19">
        <v>8</v>
      </c>
      <c r="B12" s="18" t="s">
        <v>28</v>
      </c>
      <c r="C12" s="26">
        <v>1</v>
      </c>
    </row>
    <row r="13" spans="1:3" ht="15" customHeight="1">
      <c r="A13" s="19">
        <v>9</v>
      </c>
      <c r="B13" s="18" t="s">
        <v>31</v>
      </c>
      <c r="C13" s="26">
        <v>1</v>
      </c>
    </row>
    <row r="14" spans="1:3" ht="15" customHeight="1">
      <c r="A14" s="19">
        <v>10</v>
      </c>
      <c r="B14" s="18" t="s">
        <v>85</v>
      </c>
      <c r="C14" s="26">
        <v>1</v>
      </c>
    </row>
    <row r="15" spans="1:3" ht="15" customHeight="1">
      <c r="A15" s="19">
        <v>11</v>
      </c>
      <c r="B15" s="18" t="s">
        <v>27</v>
      </c>
      <c r="C15" s="26">
        <v>1</v>
      </c>
    </row>
    <row r="16" spans="1:3" ht="15" customHeight="1">
      <c r="A16" s="19">
        <v>12</v>
      </c>
      <c r="B16" s="18" t="s">
        <v>42</v>
      </c>
      <c r="C16" s="26">
        <v>1</v>
      </c>
    </row>
    <row r="17" spans="1:3" ht="15" customHeight="1">
      <c r="A17" s="19">
        <v>13</v>
      </c>
      <c r="B17" s="18" t="s">
        <v>29</v>
      </c>
      <c r="C17" s="26">
        <v>1</v>
      </c>
    </row>
    <row r="18" spans="1:3" ht="15" customHeight="1">
      <c r="A18" s="19">
        <v>14</v>
      </c>
      <c r="B18" s="18" t="s">
        <v>62</v>
      </c>
      <c r="C18" s="26">
        <v>1</v>
      </c>
    </row>
    <row r="19" spans="1:3" ht="15" customHeight="1">
      <c r="A19" s="19">
        <v>15</v>
      </c>
      <c r="B19" s="18" t="s">
        <v>76</v>
      </c>
      <c r="C19" s="26">
        <v>1</v>
      </c>
    </row>
    <row r="20" spans="1:3" ht="15" customHeight="1">
      <c r="A20" s="19">
        <v>16</v>
      </c>
      <c r="B20" s="18" t="s">
        <v>56</v>
      </c>
      <c r="C20" s="26">
        <v>1</v>
      </c>
    </row>
    <row r="21" spans="1:3" ht="15" customHeight="1">
      <c r="A21" s="19">
        <v>17</v>
      </c>
      <c r="B21" s="18" t="s">
        <v>68</v>
      </c>
      <c r="C21" s="26">
        <v>1</v>
      </c>
    </row>
    <row r="22" spans="1:3" ht="15" customHeight="1">
      <c r="A22" s="19">
        <v>18</v>
      </c>
      <c r="B22" s="18" t="s">
        <v>30</v>
      </c>
      <c r="C22" s="26">
        <v>1</v>
      </c>
    </row>
    <row r="23" spans="1:3" ht="15" customHeight="1">
      <c r="A23" s="19">
        <v>19</v>
      </c>
      <c r="B23" s="18" t="s">
        <v>32</v>
      </c>
      <c r="C23" s="26">
        <v>1</v>
      </c>
    </row>
    <row r="24" spans="1:3" ht="15" customHeight="1">
      <c r="A24" s="19">
        <v>20</v>
      </c>
      <c r="B24" s="18" t="s">
        <v>21</v>
      </c>
      <c r="C24" s="26">
        <v>1</v>
      </c>
    </row>
    <row r="25" spans="1:3" ht="15" customHeight="1">
      <c r="A25" s="19">
        <v>21</v>
      </c>
      <c r="B25" s="18" t="s">
        <v>47</v>
      </c>
      <c r="C25" s="26">
        <v>1</v>
      </c>
    </row>
    <row r="26" spans="1:3" ht="15" customHeight="1">
      <c r="A26" s="19">
        <v>22</v>
      </c>
      <c r="B26" s="18" t="s">
        <v>60</v>
      </c>
      <c r="C26" s="26">
        <v>1</v>
      </c>
    </row>
    <row r="27" spans="1:3" ht="15" customHeight="1">
      <c r="A27" s="19">
        <v>23</v>
      </c>
      <c r="B27" s="18" t="s">
        <v>40</v>
      </c>
      <c r="C27" s="26">
        <v>1</v>
      </c>
    </row>
    <row r="28" spans="1:3" ht="15" customHeight="1">
      <c r="A28" s="20">
        <v>24</v>
      </c>
      <c r="B28" s="17" t="s">
        <v>58</v>
      </c>
      <c r="C28" s="27">
        <v>1</v>
      </c>
    </row>
    <row r="29" ht="12.75">
      <c r="C29" s="2">
        <f>SUM(C5:C28)</f>
        <v>39</v>
      </c>
    </row>
  </sheetData>
  <sheetProtection/>
  <autoFilter ref="A4:C5">
    <sortState ref="A5:C29">
      <sortCondition descending="1" sortBy="value" ref="C5:C2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2016-01-05T19:39:25Z</dcterms:modified>
  <cp:category/>
  <cp:version/>
  <cp:contentType/>
  <cp:contentStatus/>
</cp:coreProperties>
</file>