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'Individuale'!$A$3:$I$68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<sst xmlns="http://schemas.openxmlformats.org/spreadsheetml/2006/main" count="234" uniqueCount="117">
  <si>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</si>
  <si>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</si>
  <si>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</si>
  <si>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</si>
  <si>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</si>
  <si>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</si>
  <si>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</si>
  <si>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</si>
  <si>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</si>
  <si>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</si>
  <si>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</si>
  <si>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Grillo Luciano</t>
  </si>
  <si>
    <t>Sen D35</t>
  </si>
  <si>
    <t>AICS Club Atl Centrale</t>
  </si>
  <si>
    <t>Visocchi Roberto</t>
  </si>
  <si>
    <t>Sen E40</t>
  </si>
  <si>
    <t>Atina Trail Running</t>
  </si>
  <si>
    <t>Macera Michele</t>
  </si>
  <si>
    <t>Sen C30</t>
  </si>
  <si>
    <t>Atletica san giorgio a liri</t>
  </si>
  <si>
    <t>Corrado Stefano</t>
  </si>
  <si>
    <t>Civitella Guglielmo</t>
  </si>
  <si>
    <t>Sen F45</t>
  </si>
  <si>
    <t>Colipi Giovanni</t>
  </si>
  <si>
    <t>Marrocco Giampiero</t>
  </si>
  <si>
    <t>Polisportiva Namaste'</t>
  </si>
  <si>
    <t>Rossi Nico</t>
  </si>
  <si>
    <t>Sen A20</t>
  </si>
  <si>
    <t>Gounot Christophe</t>
  </si>
  <si>
    <t>Petrucci Diego</t>
  </si>
  <si>
    <t>Sora Runners Club</t>
  </si>
  <si>
    <t>Pezzera Luigi</t>
  </si>
  <si>
    <t>Vet G50</t>
  </si>
  <si>
    <t>Rocco Gianluca</t>
  </si>
  <si>
    <t>Olimpic Marina Minturno</t>
  </si>
  <si>
    <t>Moretti Davide</t>
  </si>
  <si>
    <t>Tari Carmelino</t>
  </si>
  <si>
    <t>Vellucci Giuseppe</t>
  </si>
  <si>
    <t>Pod. Questura Latina</t>
  </si>
  <si>
    <t>Biancucci Francesco</t>
  </si>
  <si>
    <t>Simmel Colleferro</t>
  </si>
  <si>
    <t>Santoro Davide</t>
  </si>
  <si>
    <t>Sen B25</t>
  </si>
  <si>
    <t>Finocchio Roberto</t>
  </si>
  <si>
    <t>Runners Club Anagni</t>
  </si>
  <si>
    <t>Palma Riccardo</t>
  </si>
  <si>
    <t>Evangelista Felice</t>
  </si>
  <si>
    <t>D'Aguanno Antonio</t>
  </si>
  <si>
    <t>Atl. Training Cassino</t>
  </si>
  <si>
    <t>Morlando Franco</t>
  </si>
  <si>
    <t>Grzegorzewski Michal konrad</t>
  </si>
  <si>
    <t>Zonzin Sergio</t>
  </si>
  <si>
    <t>Sport 2000 centro fitness</t>
  </si>
  <si>
    <t>Di principe Patrizia</t>
  </si>
  <si>
    <t>F35</t>
  </si>
  <si>
    <t>Fionda Giuseppe</t>
  </si>
  <si>
    <t>Vet I60</t>
  </si>
  <si>
    <t>Tortolano Antonio</t>
  </si>
  <si>
    <t>Vet H55</t>
  </si>
  <si>
    <t>Aprocis Runners Team</t>
  </si>
  <si>
    <t>Patrizi Achille</t>
  </si>
  <si>
    <t>Fabbrizi Giuseppe</t>
  </si>
  <si>
    <t>Barilone Gianfranco</t>
  </si>
  <si>
    <t>Corona Franco</t>
  </si>
  <si>
    <t>Vet L65</t>
  </si>
  <si>
    <t>Atletica Castello Sora</t>
  </si>
  <si>
    <t>Pagliari Fabio</t>
  </si>
  <si>
    <t>Atl. Rossana Mancini Atina</t>
  </si>
  <si>
    <t>Proietti Silvano</t>
  </si>
  <si>
    <t>Latene Antonio</t>
  </si>
  <si>
    <t>Franchini Claudio</t>
  </si>
  <si>
    <t>Golvelli Giovanni</t>
  </si>
  <si>
    <t>Golvelli Ettore</t>
  </si>
  <si>
    <t>Di Manno Antonio</t>
  </si>
  <si>
    <t>Gazzelloni Lorenzo</t>
  </si>
  <si>
    <t>Martini Paolo</t>
  </si>
  <si>
    <t>Capaccio Raffaele</t>
  </si>
  <si>
    <t>Am. Fiat Cassino</t>
  </si>
  <si>
    <t>Abballe Antonio</t>
  </si>
  <si>
    <t>Podistica dei Fiori</t>
  </si>
  <si>
    <t>Di Pastena Roberto</t>
  </si>
  <si>
    <t>Podistica Tiburtina</t>
  </si>
  <si>
    <t>Macioce Paolo</t>
  </si>
  <si>
    <t>Atletica Pomezia</t>
  </si>
  <si>
    <t>Gneo Francesco</t>
  </si>
  <si>
    <t>Lautiero Ciro</t>
  </si>
  <si>
    <t>Lanni Antonio</t>
  </si>
  <si>
    <t>Atletica training 2010</t>
  </si>
  <si>
    <t>Carpentieri Annunziata</t>
  </si>
  <si>
    <t>F50</t>
  </si>
  <si>
    <t>Di benedetto Domenica</t>
  </si>
  <si>
    <t>F16-29</t>
  </si>
  <si>
    <t>Di Spirito Dante</t>
  </si>
  <si>
    <t>Loffreda Rossano</t>
  </si>
  <si>
    <t>Pizzuti Massimiliano</t>
  </si>
  <si>
    <t>Cesarini Susanna</t>
  </si>
  <si>
    <t>Fartlek ostia</t>
  </si>
  <si>
    <t>Martorelli Maria</t>
  </si>
  <si>
    <t>F45</t>
  </si>
  <si>
    <t>Cesaroni Pina</t>
  </si>
  <si>
    <t>Atletica Tusculum RS 001</t>
  </si>
  <si>
    <t>Collepiccolo Andrea</t>
  </si>
  <si>
    <t>Proietti Mauro</t>
  </si>
  <si>
    <t>Di Pastena Vincenzo</t>
  </si>
  <si>
    <t>Mattei Eleuterio</t>
  </si>
  <si>
    <t>Atletica Arce</t>
  </si>
  <si>
    <t>Pimpinella Lorenzo</t>
  </si>
  <si>
    <t>Macedonia Enza</t>
  </si>
  <si>
    <t>Mesini Elisabetta</t>
  </si>
  <si>
    <t>Farina Alessandra</t>
  </si>
  <si>
    <t>F40</t>
  </si>
  <si>
    <t>Leonardi Monica</t>
  </si>
  <si>
    <t>Nardelli Sonia</t>
  </si>
  <si>
    <t>Trail della Zampogna</t>
  </si>
  <si>
    <t>Villa Latina (FR) Italia - Mercoledì 11/08/2010</t>
  </si>
  <si>
    <t>A.S.D. Podistica Solidarietà</t>
  </si>
  <si>
    <t>Individuale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</si>
</sst>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21" fontId="0" fillId="0" borderId="2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49" fontId="14" fillId="4" borderId="20" xfId="0" applyNumberFormat="1" applyFont="1" applyFill="1" applyBorder="1" applyAlignment="1">
      <alignment vertical="center"/>
    </xf>
    <xf numFmtId="49" fontId="14" fillId="4" borderId="23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vertical="center"/>
    </xf>
    <xf numFmtId="21" fontId="14" fillId="4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vertical="center"/>
    </xf>
    <xf numFmtId="0" fontId="14" fillId="4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5" t="s">
        <v>113</v>
      </c>
      <c r="B1" s="26"/>
      <c r="C1" s="26"/>
      <c r="D1" s="26"/>
      <c r="E1" s="26"/>
      <c r="F1" s="26"/>
      <c r="G1" s="27"/>
      <c r="H1" s="27"/>
      <c r="I1" s="28"/>
    </row>
    <row r="2" spans="1:9" ht="24.75" customHeight="1">
      <c r="A2" s="29" t="s">
        <v>114</v>
      </c>
      <c r="B2" s="30"/>
      <c r="C2" s="30"/>
      <c r="D2" s="30"/>
      <c r="E2" s="30"/>
      <c r="F2" s="30"/>
      <c r="G2" s="31"/>
      <c r="H2" s="15" t="s">
        <v>0</v>
      </c>
      <c r="I2" s="16">
        <v>15</v>
      </c>
    </row>
    <row r="3" spans="1:9" ht="37.5" customHeight="1">
      <c r="A3" s="13" t="s">
        <v>1</v>
      </c>
      <c r="B3" s="9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4" t="s">
        <v>8</v>
      </c>
      <c r="I3" s="14" t="s">
        <v>9</v>
      </c>
    </row>
    <row r="4" spans="1:9" s="1" customFormat="1" ht="15" customHeight="1">
      <c r="A4" s="6">
        <v>1</v>
      </c>
      <c r="B4" s="53" t="s">
        <v>11</v>
      </c>
      <c r="C4" s="56"/>
      <c r="D4" s="45" t="s">
        <v>12</v>
      </c>
      <c r="E4" s="44" t="s">
        <v>13</v>
      </c>
      <c r="F4" s="50">
        <v>0.05592592592592593</v>
      </c>
      <c r="G4" s="6" t="str">
        <f aca="true" t="shared" si="0" ref="G4:G67">TEXT(INT((HOUR(F4)*3600+MINUTE(F4)*60+SECOND(F4))/$I$2/60),"0")&amp;"."&amp;TEXT(MOD((HOUR(F4)*3600+MINUTE(F4)*60+SECOND(F4))/$I$2,60),"00")&amp;"/km"</f>
        <v>5.22/km</v>
      </c>
      <c r="H4" s="19">
        <f aca="true" t="shared" si="1" ref="H4:H31">F4-$F$4</f>
        <v>0</v>
      </c>
      <c r="I4" s="19">
        <f>F4-INDEX($F$4:$F$68,MATCH(D4,$D$4:$D$68,0))</f>
        <v>0</v>
      </c>
    </row>
    <row r="5" spans="1:9" s="1" customFormat="1" ht="15" customHeight="1">
      <c r="A5" s="7">
        <v>2</v>
      </c>
      <c r="B5" s="54" t="s">
        <v>14</v>
      </c>
      <c r="C5" s="57"/>
      <c r="D5" s="47" t="s">
        <v>15</v>
      </c>
      <c r="E5" s="46" t="s">
        <v>16</v>
      </c>
      <c r="F5" s="51">
        <v>0.05609953703703704</v>
      </c>
      <c r="G5" s="7" t="str">
        <f t="shared" si="0"/>
        <v>5.23/km</v>
      </c>
      <c r="H5" s="20">
        <f t="shared" si="1"/>
        <v>0.0001736111111111105</v>
      </c>
      <c r="I5" s="20">
        <f>F5-INDEX($F$4:$F$714,MATCH(D5,$D$4:$D$714,0))</f>
        <v>0</v>
      </c>
    </row>
    <row r="6" spans="1:9" s="1" customFormat="1" ht="15" customHeight="1">
      <c r="A6" s="7">
        <v>3</v>
      </c>
      <c r="B6" s="54" t="s">
        <v>17</v>
      </c>
      <c r="C6" s="57"/>
      <c r="D6" s="47" t="s">
        <v>18</v>
      </c>
      <c r="E6" s="46" t="s">
        <v>19</v>
      </c>
      <c r="F6" s="51">
        <v>0.056620370370370376</v>
      </c>
      <c r="G6" s="7" t="str">
        <f t="shared" si="0"/>
        <v>5.26/km</v>
      </c>
      <c r="H6" s="20">
        <f t="shared" si="1"/>
        <v>0.0006944444444444489</v>
      </c>
      <c r="I6" s="20">
        <f>F6-INDEX($F$4:$F$714,MATCH(D6,$D$4:$D$714,0))</f>
        <v>0</v>
      </c>
    </row>
    <row r="7" spans="1:9" s="1" customFormat="1" ht="15" customHeight="1">
      <c r="A7" s="7">
        <v>4</v>
      </c>
      <c r="B7" s="54" t="s">
        <v>20</v>
      </c>
      <c r="C7" s="57"/>
      <c r="D7" s="47" t="s">
        <v>15</v>
      </c>
      <c r="E7" s="46" t="s">
        <v>16</v>
      </c>
      <c r="F7" s="51">
        <v>0.05700231481481482</v>
      </c>
      <c r="G7" s="7" t="str">
        <f t="shared" si="0"/>
        <v>5.28/km</v>
      </c>
      <c r="H7" s="20">
        <f t="shared" si="1"/>
        <v>0.0010763888888888906</v>
      </c>
      <c r="I7" s="20">
        <f>F7-INDEX($F$4:$F$714,MATCH(D7,$D$4:$D$714,0))</f>
        <v>0.0009027777777777801</v>
      </c>
    </row>
    <row r="8" spans="1:9" s="1" customFormat="1" ht="15" customHeight="1">
      <c r="A8" s="7">
        <v>5</v>
      </c>
      <c r="B8" s="54" t="s">
        <v>21</v>
      </c>
      <c r="C8" s="57"/>
      <c r="D8" s="47" t="s">
        <v>22</v>
      </c>
      <c r="E8" s="46" t="s">
        <v>13</v>
      </c>
      <c r="F8" s="51">
        <v>0.05739583333333333</v>
      </c>
      <c r="G8" s="7" t="str">
        <f t="shared" si="0"/>
        <v>5.31/km</v>
      </c>
      <c r="H8" s="20">
        <f t="shared" si="1"/>
        <v>0.0014699074074074059</v>
      </c>
      <c r="I8" s="20">
        <f>F8-INDEX($F$4:$F$714,MATCH(D8,$D$4:$D$714,0))</f>
        <v>0</v>
      </c>
    </row>
    <row r="9" spans="1:9" s="1" customFormat="1" ht="15" customHeight="1">
      <c r="A9" s="7">
        <v>6</v>
      </c>
      <c r="B9" s="54" t="s">
        <v>23</v>
      </c>
      <c r="C9" s="57"/>
      <c r="D9" s="47" t="s">
        <v>15</v>
      </c>
      <c r="E9" s="46" t="s">
        <v>16</v>
      </c>
      <c r="F9" s="51">
        <v>0.05744212962962963</v>
      </c>
      <c r="G9" s="7" t="str">
        <f t="shared" si="0"/>
        <v>5.31/km</v>
      </c>
      <c r="H9" s="20">
        <f t="shared" si="1"/>
        <v>0.0015162037037037002</v>
      </c>
      <c r="I9" s="20">
        <f>F9-INDEX($F$4:$F$714,MATCH(D9,$D$4:$D$714,0))</f>
        <v>0.0013425925925925897</v>
      </c>
    </row>
    <row r="10" spans="1:9" s="1" customFormat="1" ht="15" customHeight="1">
      <c r="A10" s="7">
        <v>7</v>
      </c>
      <c r="B10" s="54" t="s">
        <v>24</v>
      </c>
      <c r="C10" s="57"/>
      <c r="D10" s="47" t="s">
        <v>15</v>
      </c>
      <c r="E10" s="46" t="s">
        <v>25</v>
      </c>
      <c r="F10" s="51">
        <v>0.05760416666666667</v>
      </c>
      <c r="G10" s="7" t="str">
        <f t="shared" si="0"/>
        <v>5.32/km</v>
      </c>
      <c r="H10" s="20">
        <f t="shared" si="1"/>
        <v>0.001678240740740744</v>
      </c>
      <c r="I10" s="20">
        <f>F10-INDEX($F$4:$F$714,MATCH(D10,$D$4:$D$714,0))</f>
        <v>0.0015046296296296335</v>
      </c>
    </row>
    <row r="11" spans="1:9" s="1" customFormat="1" ht="15" customHeight="1">
      <c r="A11" s="7">
        <v>8</v>
      </c>
      <c r="B11" s="54" t="s">
        <v>26</v>
      </c>
      <c r="C11" s="57"/>
      <c r="D11" s="47" t="s">
        <v>27</v>
      </c>
      <c r="E11" s="46" t="s">
        <v>16</v>
      </c>
      <c r="F11" s="51">
        <v>0.05771990740740741</v>
      </c>
      <c r="G11" s="7" t="str">
        <f t="shared" si="0"/>
        <v>5.32/km</v>
      </c>
      <c r="H11" s="20">
        <f t="shared" si="1"/>
        <v>0.0017939814814814797</v>
      </c>
      <c r="I11" s="20">
        <f>F11-INDEX($F$4:$F$714,MATCH(D11,$D$4:$D$714,0))</f>
        <v>0</v>
      </c>
    </row>
    <row r="12" spans="1:9" s="1" customFormat="1" ht="15" customHeight="1">
      <c r="A12" s="7">
        <v>9</v>
      </c>
      <c r="B12" s="54" t="s">
        <v>28</v>
      </c>
      <c r="C12" s="57"/>
      <c r="D12" s="47" t="s">
        <v>12</v>
      </c>
      <c r="E12" s="46" t="s">
        <v>116</v>
      </c>
      <c r="F12" s="51">
        <v>0.0581712962962963</v>
      </c>
      <c r="G12" s="7" t="str">
        <f t="shared" si="0"/>
        <v>5.35/km</v>
      </c>
      <c r="H12" s="20">
        <f t="shared" si="1"/>
        <v>0.00224537037037037</v>
      </c>
      <c r="I12" s="20">
        <f>F12-INDEX($F$4:$F$714,MATCH(D12,$D$4:$D$714,0))</f>
        <v>0.00224537037037037</v>
      </c>
    </row>
    <row r="13" spans="1:9" s="1" customFormat="1" ht="15" customHeight="1">
      <c r="A13" s="7">
        <v>10</v>
      </c>
      <c r="B13" s="54" t="s">
        <v>29</v>
      </c>
      <c r="C13" s="57"/>
      <c r="D13" s="47" t="s">
        <v>27</v>
      </c>
      <c r="E13" s="46" t="s">
        <v>30</v>
      </c>
      <c r="F13" s="51">
        <v>0.05831018518518519</v>
      </c>
      <c r="G13" s="7" t="str">
        <f t="shared" si="0"/>
        <v>5.36/km</v>
      </c>
      <c r="H13" s="20">
        <f t="shared" si="1"/>
        <v>0.0023842592592592596</v>
      </c>
      <c r="I13" s="20">
        <f>F13-INDEX($F$4:$F$714,MATCH(D13,$D$4:$D$714,0))</f>
        <v>0.0005902777777777798</v>
      </c>
    </row>
    <row r="14" spans="1:9" s="1" customFormat="1" ht="15" customHeight="1">
      <c r="A14" s="7">
        <v>11</v>
      </c>
      <c r="B14" s="54" t="s">
        <v>31</v>
      </c>
      <c r="C14" s="57"/>
      <c r="D14" s="47" t="s">
        <v>32</v>
      </c>
      <c r="E14" s="46" t="s">
        <v>13</v>
      </c>
      <c r="F14" s="51">
        <v>0.058807870370370365</v>
      </c>
      <c r="G14" s="7" t="str">
        <f t="shared" si="0"/>
        <v>5.39/km</v>
      </c>
      <c r="H14" s="20">
        <f t="shared" si="1"/>
        <v>0.002881944444444437</v>
      </c>
      <c r="I14" s="20">
        <f>F14-INDEX($F$4:$F$714,MATCH(D14,$D$4:$D$714,0))</f>
        <v>0</v>
      </c>
    </row>
    <row r="15" spans="1:9" s="1" customFormat="1" ht="15" customHeight="1">
      <c r="A15" s="7">
        <v>12</v>
      </c>
      <c r="B15" s="54" t="s">
        <v>33</v>
      </c>
      <c r="C15" s="57"/>
      <c r="D15" s="47" t="s">
        <v>18</v>
      </c>
      <c r="E15" s="46" t="s">
        <v>34</v>
      </c>
      <c r="F15" s="51">
        <v>0.060960648148148146</v>
      </c>
      <c r="G15" s="7" t="str">
        <f t="shared" si="0"/>
        <v>5.51/km</v>
      </c>
      <c r="H15" s="20">
        <f t="shared" si="1"/>
        <v>0.005034722222222218</v>
      </c>
      <c r="I15" s="20">
        <f>F15-INDEX($F$4:$F$714,MATCH(D15,$D$4:$D$714,0))</f>
        <v>0.004340277777777769</v>
      </c>
    </row>
    <row r="16" spans="1:9" s="1" customFormat="1" ht="15" customHeight="1">
      <c r="A16" s="7">
        <v>13</v>
      </c>
      <c r="B16" s="54" t="s">
        <v>35</v>
      </c>
      <c r="C16" s="57"/>
      <c r="D16" s="47" t="s">
        <v>18</v>
      </c>
      <c r="E16" s="46" t="s">
        <v>16</v>
      </c>
      <c r="F16" s="51">
        <v>0.06119212962962963</v>
      </c>
      <c r="G16" s="7" t="str">
        <f t="shared" si="0"/>
        <v>5.52/km</v>
      </c>
      <c r="H16" s="20">
        <f t="shared" si="1"/>
        <v>0.0052662037037037035</v>
      </c>
      <c r="I16" s="20">
        <f>F16-INDEX($F$4:$F$714,MATCH(D16,$D$4:$D$714,0))</f>
        <v>0.004571759259259255</v>
      </c>
    </row>
    <row r="17" spans="1:9" s="1" customFormat="1" ht="15" customHeight="1">
      <c r="A17" s="7">
        <v>14</v>
      </c>
      <c r="B17" s="54" t="s">
        <v>36</v>
      </c>
      <c r="C17" s="57"/>
      <c r="D17" s="47" t="s">
        <v>22</v>
      </c>
      <c r="E17" s="46" t="s">
        <v>16</v>
      </c>
      <c r="F17" s="51">
        <v>0.06221064814814815</v>
      </c>
      <c r="G17" s="7" t="str">
        <f t="shared" si="0"/>
        <v>5.58/km</v>
      </c>
      <c r="H17" s="20">
        <f t="shared" si="1"/>
        <v>0.006284722222222219</v>
      </c>
      <c r="I17" s="20">
        <f>F17-INDEX($F$4:$F$714,MATCH(D17,$D$4:$D$714,0))</f>
        <v>0.0048148148148148134</v>
      </c>
    </row>
    <row r="18" spans="1:9" s="1" customFormat="1" ht="15" customHeight="1">
      <c r="A18" s="7">
        <v>15</v>
      </c>
      <c r="B18" s="54" t="s">
        <v>37</v>
      </c>
      <c r="C18" s="57"/>
      <c r="D18" s="47" t="s">
        <v>15</v>
      </c>
      <c r="E18" s="46" t="s">
        <v>38</v>
      </c>
      <c r="F18" s="51">
        <v>0.062280092592592595</v>
      </c>
      <c r="G18" s="7" t="str">
        <f t="shared" si="0"/>
        <v>5.59/km</v>
      </c>
      <c r="H18" s="20">
        <f t="shared" si="1"/>
        <v>0.006354166666666668</v>
      </c>
      <c r="I18" s="20">
        <f>F18-INDEX($F$4:$F$714,MATCH(D18,$D$4:$D$714,0))</f>
        <v>0.006180555555555557</v>
      </c>
    </row>
    <row r="19" spans="1:9" s="1" customFormat="1" ht="15" customHeight="1">
      <c r="A19" s="7">
        <v>16</v>
      </c>
      <c r="B19" s="54" t="s">
        <v>39</v>
      </c>
      <c r="C19" s="57"/>
      <c r="D19" s="47" t="s">
        <v>12</v>
      </c>
      <c r="E19" s="46" t="s">
        <v>40</v>
      </c>
      <c r="F19" s="51">
        <v>0.062349537037037044</v>
      </c>
      <c r="G19" s="7" t="str">
        <f t="shared" si="0"/>
        <v>5.59/km</v>
      </c>
      <c r="H19" s="20">
        <f t="shared" si="1"/>
        <v>0.006423611111111116</v>
      </c>
      <c r="I19" s="20">
        <f>F19-INDEX($F$4:$F$714,MATCH(D19,$D$4:$D$714,0))</f>
        <v>0.006423611111111116</v>
      </c>
    </row>
    <row r="20" spans="1:9" s="1" customFormat="1" ht="15" customHeight="1">
      <c r="A20" s="7">
        <v>17</v>
      </c>
      <c r="B20" s="54" t="s">
        <v>41</v>
      </c>
      <c r="C20" s="57"/>
      <c r="D20" s="47" t="s">
        <v>42</v>
      </c>
      <c r="E20" s="46" t="s">
        <v>16</v>
      </c>
      <c r="F20" s="51">
        <v>0.06240740740740741</v>
      </c>
      <c r="G20" s="7" t="str">
        <f t="shared" si="0"/>
        <v>5.59/km</v>
      </c>
      <c r="H20" s="20">
        <f t="shared" si="1"/>
        <v>0.006481481481481484</v>
      </c>
      <c r="I20" s="20">
        <f>F20-INDEX($F$4:$F$714,MATCH(D20,$D$4:$D$714,0))</f>
        <v>0</v>
      </c>
    </row>
    <row r="21" spans="1:9" s="1" customFormat="1" ht="15" customHeight="1">
      <c r="A21" s="7">
        <v>18</v>
      </c>
      <c r="B21" s="54" t="s">
        <v>43</v>
      </c>
      <c r="C21" s="57"/>
      <c r="D21" s="47" t="s">
        <v>15</v>
      </c>
      <c r="E21" s="46" t="s">
        <v>44</v>
      </c>
      <c r="F21" s="51">
        <v>0.0628587962962963</v>
      </c>
      <c r="G21" s="7" t="str">
        <f t="shared" si="0"/>
        <v>6.02/km</v>
      </c>
      <c r="H21" s="20">
        <f t="shared" si="1"/>
        <v>0.006932870370370374</v>
      </c>
      <c r="I21" s="20">
        <f>F21-INDEX($F$4:$F$714,MATCH(D21,$D$4:$D$714,0))</f>
        <v>0.0067592592592592635</v>
      </c>
    </row>
    <row r="22" spans="1:9" s="1" customFormat="1" ht="15" customHeight="1">
      <c r="A22" s="7">
        <v>19</v>
      </c>
      <c r="B22" s="54" t="s">
        <v>45</v>
      </c>
      <c r="C22" s="57"/>
      <c r="D22" s="47" t="s">
        <v>22</v>
      </c>
      <c r="E22" s="46" t="s">
        <v>34</v>
      </c>
      <c r="F22" s="51">
        <v>0.06341435185185185</v>
      </c>
      <c r="G22" s="7" t="str">
        <f t="shared" si="0"/>
        <v>6.05/km</v>
      </c>
      <c r="H22" s="20">
        <f t="shared" si="1"/>
        <v>0.007488425925925919</v>
      </c>
      <c r="I22" s="20">
        <f>F22-INDEX($F$4:$F$714,MATCH(D22,$D$4:$D$714,0))</f>
        <v>0.006018518518518513</v>
      </c>
    </row>
    <row r="23" spans="1:9" s="1" customFormat="1" ht="15" customHeight="1">
      <c r="A23" s="7">
        <v>20</v>
      </c>
      <c r="B23" s="54" t="s">
        <v>46</v>
      </c>
      <c r="C23" s="57"/>
      <c r="D23" s="47" t="s">
        <v>12</v>
      </c>
      <c r="E23" s="46" t="s">
        <v>16</v>
      </c>
      <c r="F23" s="51">
        <v>0.06797453703703704</v>
      </c>
      <c r="G23" s="7" t="str">
        <f t="shared" si="0"/>
        <v>6.32/km</v>
      </c>
      <c r="H23" s="20">
        <f t="shared" si="1"/>
        <v>0.012048611111111114</v>
      </c>
      <c r="I23" s="20">
        <f>F23-INDEX($F$4:$F$714,MATCH(D23,$D$4:$D$714,0))</f>
        <v>0.012048611111111114</v>
      </c>
    </row>
    <row r="24" spans="1:9" s="1" customFormat="1" ht="15" customHeight="1">
      <c r="A24" s="7">
        <v>21</v>
      </c>
      <c r="B24" s="54" t="s">
        <v>47</v>
      </c>
      <c r="C24" s="57"/>
      <c r="D24" s="47" t="s">
        <v>32</v>
      </c>
      <c r="E24" s="46" t="s">
        <v>48</v>
      </c>
      <c r="F24" s="51">
        <v>0.06815972222222222</v>
      </c>
      <c r="G24" s="7" t="str">
        <f t="shared" si="0"/>
        <v>6.33/km</v>
      </c>
      <c r="H24" s="20">
        <f t="shared" si="1"/>
        <v>0.012233796296296291</v>
      </c>
      <c r="I24" s="20">
        <f>F24-INDEX($F$4:$F$714,MATCH(D24,$D$4:$D$714,0))</f>
        <v>0.009351851851851854</v>
      </c>
    </row>
    <row r="25" spans="1:9" s="1" customFormat="1" ht="15" customHeight="1">
      <c r="A25" s="7">
        <v>22</v>
      </c>
      <c r="B25" s="54" t="s">
        <v>49</v>
      </c>
      <c r="C25" s="57"/>
      <c r="D25" s="47" t="s">
        <v>15</v>
      </c>
      <c r="E25" s="46" t="s">
        <v>34</v>
      </c>
      <c r="F25" s="51">
        <v>0.0684375</v>
      </c>
      <c r="G25" s="7" t="str">
        <f t="shared" si="0"/>
        <v>6.34/km</v>
      </c>
      <c r="H25" s="20">
        <f t="shared" si="1"/>
        <v>0.01251157407407407</v>
      </c>
      <c r="I25" s="20">
        <f>F25-INDEX($F$4:$F$714,MATCH(D25,$D$4:$D$714,0))</f>
        <v>0.01233796296296296</v>
      </c>
    </row>
    <row r="26" spans="1:9" s="1" customFormat="1" ht="15" customHeight="1">
      <c r="A26" s="7">
        <v>23</v>
      </c>
      <c r="B26" s="54" t="s">
        <v>50</v>
      </c>
      <c r="C26" s="57"/>
      <c r="D26" s="47" t="s">
        <v>18</v>
      </c>
      <c r="E26" s="46" t="s">
        <v>44</v>
      </c>
      <c r="F26" s="51">
        <v>0.07043981481481482</v>
      </c>
      <c r="G26" s="7" t="str">
        <f t="shared" si="0"/>
        <v>6.46/km</v>
      </c>
      <c r="H26" s="20">
        <f t="shared" si="1"/>
        <v>0.014513888888888889</v>
      </c>
      <c r="I26" s="20">
        <f>F26-INDEX($F$4:$F$714,MATCH(D26,$D$4:$D$714,0))</f>
        <v>0.01381944444444444</v>
      </c>
    </row>
    <row r="27" spans="1:9" s="2" customFormat="1" ht="15" customHeight="1">
      <c r="A27" s="7">
        <v>24</v>
      </c>
      <c r="B27" s="54" t="s">
        <v>51</v>
      </c>
      <c r="C27" s="57"/>
      <c r="D27" s="47" t="s">
        <v>32</v>
      </c>
      <c r="E27" s="46" t="s">
        <v>52</v>
      </c>
      <c r="F27" s="51">
        <v>0.07054398148148149</v>
      </c>
      <c r="G27" s="7" t="str">
        <f t="shared" si="0"/>
        <v>6.46/km</v>
      </c>
      <c r="H27" s="20">
        <f t="shared" si="1"/>
        <v>0.014618055555555558</v>
      </c>
      <c r="I27" s="20">
        <f>F27-INDEX($F$4:$F$714,MATCH(D27,$D$4:$D$714,0))</f>
        <v>0.01173611111111112</v>
      </c>
    </row>
    <row r="28" spans="1:9" s="1" customFormat="1" ht="15" customHeight="1">
      <c r="A28" s="7">
        <v>25</v>
      </c>
      <c r="B28" s="54" t="s">
        <v>53</v>
      </c>
      <c r="C28" s="57"/>
      <c r="D28" s="47" t="s">
        <v>54</v>
      </c>
      <c r="E28" s="46" t="s">
        <v>34</v>
      </c>
      <c r="F28" s="51">
        <v>0.07054398148148149</v>
      </c>
      <c r="G28" s="7" t="str">
        <f t="shared" si="0"/>
        <v>6.46/km</v>
      </c>
      <c r="H28" s="20">
        <f t="shared" si="1"/>
        <v>0.014618055555555558</v>
      </c>
      <c r="I28" s="20">
        <f>F28-INDEX($F$4:$F$714,MATCH(D28,$D$4:$D$714,0))</f>
        <v>0</v>
      </c>
    </row>
    <row r="29" spans="1:9" s="1" customFormat="1" ht="15" customHeight="1">
      <c r="A29" s="7">
        <v>26</v>
      </c>
      <c r="B29" s="54" t="s">
        <v>55</v>
      </c>
      <c r="C29" s="57"/>
      <c r="D29" s="47" t="s">
        <v>56</v>
      </c>
      <c r="E29" s="46" t="s">
        <v>16</v>
      </c>
      <c r="F29" s="51">
        <v>0.07068287037037037</v>
      </c>
      <c r="G29" s="7" t="str">
        <f t="shared" si="0"/>
        <v>6.47/km</v>
      </c>
      <c r="H29" s="20">
        <f t="shared" si="1"/>
        <v>0.01475694444444444</v>
      </c>
      <c r="I29" s="20">
        <f>F29-INDEX($F$4:$F$714,MATCH(D29,$D$4:$D$714,0))</f>
        <v>0</v>
      </c>
    </row>
    <row r="30" spans="1:9" s="1" customFormat="1" ht="15" customHeight="1">
      <c r="A30" s="7">
        <v>27</v>
      </c>
      <c r="B30" s="54" t="s">
        <v>57</v>
      </c>
      <c r="C30" s="57"/>
      <c r="D30" s="47" t="s">
        <v>58</v>
      </c>
      <c r="E30" s="46" t="s">
        <v>59</v>
      </c>
      <c r="F30" s="51">
        <v>0.07111111111111111</v>
      </c>
      <c r="G30" s="7" t="str">
        <f t="shared" si="0"/>
        <v>6.50/km</v>
      </c>
      <c r="H30" s="20">
        <f t="shared" si="1"/>
        <v>0.015185185185185184</v>
      </c>
      <c r="I30" s="20">
        <f>F30-INDEX($F$4:$F$714,MATCH(D30,$D$4:$D$714,0))</f>
        <v>0</v>
      </c>
    </row>
    <row r="31" spans="1:9" s="1" customFormat="1" ht="15" customHeight="1">
      <c r="A31" s="7">
        <v>28</v>
      </c>
      <c r="B31" s="54" t="s">
        <v>60</v>
      </c>
      <c r="C31" s="57"/>
      <c r="D31" s="47" t="s">
        <v>58</v>
      </c>
      <c r="E31" s="46" t="s">
        <v>44</v>
      </c>
      <c r="F31" s="51">
        <v>0.07177083333333334</v>
      </c>
      <c r="G31" s="7" t="str">
        <f t="shared" si="0"/>
        <v>6.53/km</v>
      </c>
      <c r="H31" s="20">
        <f t="shared" si="1"/>
        <v>0.01584490740740741</v>
      </c>
      <c r="I31" s="20">
        <f>F31-INDEX($F$4:$F$714,MATCH(D31,$D$4:$D$714,0))</f>
        <v>0.0006597222222222282</v>
      </c>
    </row>
    <row r="32" spans="1:9" s="1" customFormat="1" ht="15" customHeight="1">
      <c r="A32" s="7">
        <v>29</v>
      </c>
      <c r="B32" s="54" t="s">
        <v>61</v>
      </c>
      <c r="C32" s="57"/>
      <c r="D32" s="47" t="s">
        <v>58</v>
      </c>
      <c r="E32" s="46" t="s">
        <v>44</v>
      </c>
      <c r="F32" s="51">
        <v>0.07177083333333334</v>
      </c>
      <c r="G32" s="7" t="str">
        <f t="shared" si="0"/>
        <v>6.53/km</v>
      </c>
      <c r="H32" s="20">
        <f aca="true" t="shared" si="2" ref="H32:H63">F32-$F$4</f>
        <v>0.01584490740740741</v>
      </c>
      <c r="I32" s="20">
        <f>F32-INDEX($F$4:$F$714,MATCH(D32,$D$4:$D$714,0))</f>
        <v>0.0006597222222222282</v>
      </c>
    </row>
    <row r="33" spans="1:9" s="1" customFormat="1" ht="15" customHeight="1">
      <c r="A33" s="7">
        <v>30</v>
      </c>
      <c r="B33" s="54" t="s">
        <v>62</v>
      </c>
      <c r="C33" s="57"/>
      <c r="D33" s="47" t="s">
        <v>12</v>
      </c>
      <c r="E33" s="46" t="s">
        <v>16</v>
      </c>
      <c r="F33" s="51">
        <v>0.07210648148148148</v>
      </c>
      <c r="G33" s="7" t="str">
        <f t="shared" si="0"/>
        <v>6.55/km</v>
      </c>
      <c r="H33" s="20">
        <f t="shared" si="2"/>
        <v>0.016180555555555552</v>
      </c>
      <c r="I33" s="20">
        <f>F33-INDEX($F$4:$F$714,MATCH(D33,$D$4:$D$714,0))</f>
        <v>0.016180555555555552</v>
      </c>
    </row>
    <row r="34" spans="1:9" s="1" customFormat="1" ht="15" customHeight="1">
      <c r="A34" s="7">
        <v>31</v>
      </c>
      <c r="B34" s="54" t="s">
        <v>63</v>
      </c>
      <c r="C34" s="57"/>
      <c r="D34" s="47" t="s">
        <v>64</v>
      </c>
      <c r="E34" s="46" t="s">
        <v>65</v>
      </c>
      <c r="F34" s="51">
        <v>0.07233796296296297</v>
      </c>
      <c r="G34" s="7" t="str">
        <f t="shared" si="0"/>
        <v>6.57/km</v>
      </c>
      <c r="H34" s="20">
        <f t="shared" si="2"/>
        <v>0.016412037037037037</v>
      </c>
      <c r="I34" s="20">
        <f>F34-INDEX($F$4:$F$714,MATCH(D34,$D$4:$D$714,0))</f>
        <v>0</v>
      </c>
    </row>
    <row r="35" spans="1:9" s="1" customFormat="1" ht="15" customHeight="1">
      <c r="A35" s="7">
        <v>32</v>
      </c>
      <c r="B35" s="54" t="s">
        <v>66</v>
      </c>
      <c r="C35" s="57"/>
      <c r="D35" s="47" t="s">
        <v>32</v>
      </c>
      <c r="E35" s="46" t="s">
        <v>67</v>
      </c>
      <c r="F35" s="51">
        <v>0.0724074074074074</v>
      </c>
      <c r="G35" s="7" t="str">
        <f t="shared" si="0"/>
        <v>6.57/km</v>
      </c>
      <c r="H35" s="20">
        <f t="shared" si="2"/>
        <v>0.01648148148148148</v>
      </c>
      <c r="I35" s="20">
        <f>F35-INDEX($F$4:$F$714,MATCH(D35,$D$4:$D$714,0))</f>
        <v>0.013599537037037042</v>
      </c>
    </row>
    <row r="36" spans="1:9" s="1" customFormat="1" ht="15" customHeight="1">
      <c r="A36" s="7">
        <v>33</v>
      </c>
      <c r="B36" s="54" t="s">
        <v>68</v>
      </c>
      <c r="C36" s="57"/>
      <c r="D36" s="47" t="s">
        <v>22</v>
      </c>
      <c r="E36" s="46" t="s">
        <v>44</v>
      </c>
      <c r="F36" s="51">
        <v>0.07268518518518519</v>
      </c>
      <c r="G36" s="7" t="str">
        <f t="shared" si="0"/>
        <v>6.59/km</v>
      </c>
      <c r="H36" s="20">
        <f t="shared" si="2"/>
        <v>0.01675925925925926</v>
      </c>
      <c r="I36" s="20">
        <f>F36-INDEX($F$4:$F$714,MATCH(D36,$D$4:$D$714,0))</f>
        <v>0.015289351851851853</v>
      </c>
    </row>
    <row r="37" spans="1:9" s="1" customFormat="1" ht="15" customHeight="1">
      <c r="A37" s="7">
        <v>34</v>
      </c>
      <c r="B37" s="54" t="s">
        <v>69</v>
      </c>
      <c r="C37" s="57"/>
      <c r="D37" s="47" t="s">
        <v>15</v>
      </c>
      <c r="E37" s="46" t="s">
        <v>34</v>
      </c>
      <c r="F37" s="51">
        <v>0.07405092592592592</v>
      </c>
      <c r="G37" s="7" t="str">
        <f t="shared" si="0"/>
        <v>7.07/km</v>
      </c>
      <c r="H37" s="20">
        <f t="shared" si="2"/>
        <v>0.018124999999999995</v>
      </c>
      <c r="I37" s="20">
        <f>F37-INDEX($F$4:$F$714,MATCH(D37,$D$4:$D$714,0))</f>
        <v>0.017951388888888885</v>
      </c>
    </row>
    <row r="38" spans="1:9" s="1" customFormat="1" ht="15" customHeight="1">
      <c r="A38" s="7">
        <v>35</v>
      </c>
      <c r="B38" s="54" t="s">
        <v>70</v>
      </c>
      <c r="C38" s="57"/>
      <c r="D38" s="47" t="s">
        <v>32</v>
      </c>
      <c r="E38" s="46" t="s">
        <v>40</v>
      </c>
      <c r="F38" s="51">
        <v>0.07415509259259259</v>
      </c>
      <c r="G38" s="7" t="str">
        <f t="shared" si="0"/>
        <v>7.07/km</v>
      </c>
      <c r="H38" s="20">
        <f t="shared" si="2"/>
        <v>0.018229166666666664</v>
      </c>
      <c r="I38" s="20">
        <f>F38-INDEX($F$4:$F$714,MATCH(D38,$D$4:$D$714,0))</f>
        <v>0.015347222222222227</v>
      </c>
    </row>
    <row r="39" spans="1:9" s="1" customFormat="1" ht="15" customHeight="1">
      <c r="A39" s="59">
        <v>36</v>
      </c>
      <c r="B39" s="60" t="s">
        <v>71</v>
      </c>
      <c r="C39" s="61"/>
      <c r="D39" s="62" t="s">
        <v>56</v>
      </c>
      <c r="E39" s="63" t="s">
        <v>115</v>
      </c>
      <c r="F39" s="64">
        <v>0.075</v>
      </c>
      <c r="G39" s="59" t="str">
        <f t="shared" si="0"/>
        <v>7.12/km</v>
      </c>
      <c r="H39" s="65">
        <f t="shared" si="2"/>
        <v>0.01907407407407407</v>
      </c>
      <c r="I39" s="65">
        <f>F39-INDEX($F$4:$F$714,MATCH(D39,$D$4:$D$714,0))</f>
        <v>0.004317129629629629</v>
      </c>
    </row>
    <row r="40" spans="1:9" s="1" customFormat="1" ht="15" customHeight="1">
      <c r="A40" s="59">
        <v>37</v>
      </c>
      <c r="B40" s="60" t="s">
        <v>72</v>
      </c>
      <c r="C40" s="61"/>
      <c r="D40" s="62" t="s">
        <v>58</v>
      </c>
      <c r="E40" s="63" t="s">
        <v>115</v>
      </c>
      <c r="F40" s="64">
        <v>0.075</v>
      </c>
      <c r="G40" s="59" t="str">
        <f t="shared" si="0"/>
        <v>7.12/km</v>
      </c>
      <c r="H40" s="65">
        <f t="shared" si="2"/>
        <v>0.01907407407407407</v>
      </c>
      <c r="I40" s="65">
        <f>F40-INDEX($F$4:$F$714,MATCH(D40,$D$4:$D$714,0))</f>
        <v>0.003888888888888886</v>
      </c>
    </row>
    <row r="41" spans="1:9" s="1" customFormat="1" ht="15" customHeight="1">
      <c r="A41" s="7">
        <v>38</v>
      </c>
      <c r="B41" s="54" t="s">
        <v>73</v>
      </c>
      <c r="C41" s="57"/>
      <c r="D41" s="47" t="s">
        <v>15</v>
      </c>
      <c r="E41" s="46" t="s">
        <v>16</v>
      </c>
      <c r="F41" s="51">
        <v>0.07510416666666667</v>
      </c>
      <c r="G41" s="7" t="str">
        <f t="shared" si="0"/>
        <v>7.13/km</v>
      </c>
      <c r="H41" s="20">
        <f t="shared" si="2"/>
        <v>0.01917824074074074</v>
      </c>
      <c r="I41" s="20">
        <f>F41-INDEX($F$4:$F$714,MATCH(D41,$D$4:$D$714,0))</f>
        <v>0.019004629629629628</v>
      </c>
    </row>
    <row r="42" spans="1:9" s="1" customFormat="1" ht="15" customHeight="1">
      <c r="A42" s="7">
        <v>39</v>
      </c>
      <c r="B42" s="54" t="s">
        <v>74</v>
      </c>
      <c r="C42" s="57"/>
      <c r="D42" s="47" t="s">
        <v>22</v>
      </c>
      <c r="E42" s="46" t="s">
        <v>59</v>
      </c>
      <c r="F42" s="51">
        <v>0.07510416666666667</v>
      </c>
      <c r="G42" s="7" t="str">
        <f t="shared" si="0"/>
        <v>7.13/km</v>
      </c>
      <c r="H42" s="20">
        <f t="shared" si="2"/>
        <v>0.01917824074074074</v>
      </c>
      <c r="I42" s="20">
        <f>F42-INDEX($F$4:$F$714,MATCH(D42,$D$4:$D$714,0))</f>
        <v>0.017708333333333333</v>
      </c>
    </row>
    <row r="43" spans="1:9" s="1" customFormat="1" ht="15" customHeight="1">
      <c r="A43" s="7">
        <v>40</v>
      </c>
      <c r="B43" s="54" t="s">
        <v>75</v>
      </c>
      <c r="C43" s="57"/>
      <c r="D43" s="47" t="s">
        <v>22</v>
      </c>
      <c r="E43" s="46" t="s">
        <v>16</v>
      </c>
      <c r="F43" s="51">
        <v>0.07591435185185186</v>
      </c>
      <c r="G43" s="7" t="str">
        <f t="shared" si="0"/>
        <v>7.17/km</v>
      </c>
      <c r="H43" s="20">
        <f t="shared" si="2"/>
        <v>0.01998842592592593</v>
      </c>
      <c r="I43" s="20">
        <f>F43-INDEX($F$4:$F$714,MATCH(D43,$D$4:$D$714,0))</f>
        <v>0.018518518518518524</v>
      </c>
    </row>
    <row r="44" spans="1:9" s="1" customFormat="1" ht="15" customHeight="1">
      <c r="A44" s="7">
        <v>41</v>
      </c>
      <c r="B44" s="54" t="s">
        <v>76</v>
      </c>
      <c r="C44" s="57"/>
      <c r="D44" s="47" t="s">
        <v>12</v>
      </c>
      <c r="E44" s="46" t="s">
        <v>77</v>
      </c>
      <c r="F44" s="51">
        <v>0.07967592592592593</v>
      </c>
      <c r="G44" s="7" t="str">
        <f t="shared" si="0"/>
        <v>7.39/km</v>
      </c>
      <c r="H44" s="20">
        <f t="shared" si="2"/>
        <v>0.02375</v>
      </c>
      <c r="I44" s="20">
        <f>F44-INDEX($F$4:$F$714,MATCH(D44,$D$4:$D$714,0))</f>
        <v>0.02375</v>
      </c>
    </row>
    <row r="45" spans="1:9" s="1" customFormat="1" ht="15" customHeight="1">
      <c r="A45" s="7">
        <v>42</v>
      </c>
      <c r="B45" s="54" t="s">
        <v>78</v>
      </c>
      <c r="C45" s="57"/>
      <c r="D45" s="47" t="s">
        <v>15</v>
      </c>
      <c r="E45" s="46" t="s">
        <v>79</v>
      </c>
      <c r="F45" s="51">
        <v>0.08019675925925926</v>
      </c>
      <c r="G45" s="7" t="str">
        <f t="shared" si="0"/>
        <v>7.42/km</v>
      </c>
      <c r="H45" s="20">
        <f t="shared" si="2"/>
        <v>0.024270833333333332</v>
      </c>
      <c r="I45" s="20">
        <f>F45-INDEX($F$4:$F$714,MATCH(D45,$D$4:$D$714,0))</f>
        <v>0.02409722222222222</v>
      </c>
    </row>
    <row r="46" spans="1:9" s="1" customFormat="1" ht="15" customHeight="1">
      <c r="A46" s="7">
        <v>43</v>
      </c>
      <c r="B46" s="54" t="s">
        <v>80</v>
      </c>
      <c r="C46" s="57"/>
      <c r="D46" s="47" t="s">
        <v>15</v>
      </c>
      <c r="E46" s="46" t="s">
        <v>81</v>
      </c>
      <c r="F46" s="51">
        <v>0.08107638888888889</v>
      </c>
      <c r="G46" s="7" t="str">
        <f t="shared" si="0"/>
        <v>7.47/km</v>
      </c>
      <c r="H46" s="20">
        <f t="shared" si="2"/>
        <v>0.025150462962962965</v>
      </c>
      <c r="I46" s="20">
        <f>F46-INDEX($F$4:$F$714,MATCH(D46,$D$4:$D$714,0))</f>
        <v>0.024976851851851854</v>
      </c>
    </row>
    <row r="47" spans="1:9" s="1" customFormat="1" ht="15" customHeight="1">
      <c r="A47" s="7">
        <v>44</v>
      </c>
      <c r="B47" s="54" t="s">
        <v>82</v>
      </c>
      <c r="C47" s="57"/>
      <c r="D47" s="47" t="s">
        <v>22</v>
      </c>
      <c r="E47" s="46" t="s">
        <v>83</v>
      </c>
      <c r="F47" s="51">
        <v>0.08121527777777778</v>
      </c>
      <c r="G47" s="7" t="str">
        <f t="shared" si="0"/>
        <v>7.48/km</v>
      </c>
      <c r="H47" s="20">
        <f t="shared" si="2"/>
        <v>0.025289351851851848</v>
      </c>
      <c r="I47" s="20">
        <f>F47-INDEX($F$4:$F$714,MATCH(D47,$D$4:$D$714,0))</f>
        <v>0.02381944444444444</v>
      </c>
    </row>
    <row r="48" spans="1:9" s="1" customFormat="1" ht="15" customHeight="1">
      <c r="A48" s="7">
        <v>45</v>
      </c>
      <c r="B48" s="54" t="s">
        <v>84</v>
      </c>
      <c r="C48" s="57"/>
      <c r="D48" s="47" t="s">
        <v>42</v>
      </c>
      <c r="E48" s="46" t="s">
        <v>16</v>
      </c>
      <c r="F48" s="51">
        <v>0.08150462962962964</v>
      </c>
      <c r="G48" s="7" t="str">
        <f t="shared" si="0"/>
        <v>7.49/km</v>
      </c>
      <c r="H48" s="20">
        <f t="shared" si="2"/>
        <v>0.025578703703703708</v>
      </c>
      <c r="I48" s="20">
        <f>F48-INDEX($F$4:$F$714,MATCH(D48,$D$4:$D$714,0))</f>
        <v>0.019097222222222224</v>
      </c>
    </row>
    <row r="49" spans="1:9" s="1" customFormat="1" ht="15" customHeight="1">
      <c r="A49" s="7">
        <v>46</v>
      </c>
      <c r="B49" s="54" t="s">
        <v>85</v>
      </c>
      <c r="C49" s="57"/>
      <c r="D49" s="47" t="s">
        <v>18</v>
      </c>
      <c r="E49" s="46" t="s">
        <v>44</v>
      </c>
      <c r="F49" s="51">
        <v>0.08155092592592593</v>
      </c>
      <c r="G49" s="7" t="str">
        <f t="shared" si="0"/>
        <v>7.50/km</v>
      </c>
      <c r="H49" s="20">
        <f t="shared" si="2"/>
        <v>0.025625000000000002</v>
      </c>
      <c r="I49" s="20">
        <f>F49-INDEX($F$4:$F$714,MATCH(D49,$D$4:$D$714,0))</f>
        <v>0.024930555555555553</v>
      </c>
    </row>
    <row r="50" spans="1:9" s="1" customFormat="1" ht="15" customHeight="1">
      <c r="A50" s="7">
        <v>47</v>
      </c>
      <c r="B50" s="54" t="s">
        <v>86</v>
      </c>
      <c r="C50" s="57"/>
      <c r="D50" s="47" t="s">
        <v>56</v>
      </c>
      <c r="E50" s="46" t="s">
        <v>87</v>
      </c>
      <c r="F50" s="51">
        <v>0.08159722222222222</v>
      </c>
      <c r="G50" s="7" t="str">
        <f t="shared" si="0"/>
        <v>7.50/km</v>
      </c>
      <c r="H50" s="20">
        <f t="shared" si="2"/>
        <v>0.025671296296296296</v>
      </c>
      <c r="I50" s="20">
        <f>F50-INDEX($F$4:$F$714,MATCH(D50,$D$4:$D$714,0))</f>
        <v>0.010914351851851856</v>
      </c>
    </row>
    <row r="51" spans="1:9" s="1" customFormat="1" ht="15" customHeight="1">
      <c r="A51" s="7">
        <v>48</v>
      </c>
      <c r="B51" s="54" t="s">
        <v>88</v>
      </c>
      <c r="C51" s="57"/>
      <c r="D51" s="47" t="s">
        <v>89</v>
      </c>
      <c r="E51" s="46" t="s">
        <v>48</v>
      </c>
      <c r="F51" s="51">
        <v>0.08172453703703704</v>
      </c>
      <c r="G51" s="7" t="str">
        <f t="shared" si="0"/>
        <v>7.51/km</v>
      </c>
      <c r="H51" s="20">
        <f t="shared" si="2"/>
        <v>0.025798611111111112</v>
      </c>
      <c r="I51" s="20">
        <f>F51-INDEX($F$4:$F$714,MATCH(D51,$D$4:$D$714,0))</f>
        <v>0</v>
      </c>
    </row>
    <row r="52" spans="1:9" s="1" customFormat="1" ht="15" customHeight="1">
      <c r="A52" s="7">
        <v>49</v>
      </c>
      <c r="B52" s="54" t="s">
        <v>90</v>
      </c>
      <c r="C52" s="57"/>
      <c r="D52" s="47" t="s">
        <v>91</v>
      </c>
      <c r="E52" s="46" t="s">
        <v>16</v>
      </c>
      <c r="F52" s="51">
        <v>0.08273148148148148</v>
      </c>
      <c r="G52" s="7" t="str">
        <f t="shared" si="0"/>
        <v>7.57/km</v>
      </c>
      <c r="H52" s="20">
        <f t="shared" si="2"/>
        <v>0.026805555555555548</v>
      </c>
      <c r="I52" s="20">
        <f>F52-INDEX($F$4:$F$714,MATCH(D52,$D$4:$D$714,0))</f>
        <v>0</v>
      </c>
    </row>
    <row r="53" spans="1:9" s="3" customFormat="1" ht="15" customHeight="1">
      <c r="A53" s="7">
        <v>50</v>
      </c>
      <c r="B53" s="54" t="s">
        <v>92</v>
      </c>
      <c r="C53" s="57"/>
      <c r="D53" s="47" t="s">
        <v>56</v>
      </c>
      <c r="E53" s="46" t="s">
        <v>59</v>
      </c>
      <c r="F53" s="51">
        <v>0.08355324074074073</v>
      </c>
      <c r="G53" s="7" t="str">
        <f t="shared" si="0"/>
        <v>8.01/km</v>
      </c>
      <c r="H53" s="20">
        <f t="shared" si="2"/>
        <v>0.027627314814814806</v>
      </c>
      <c r="I53" s="20">
        <f>F53-INDEX($F$4:$F$714,MATCH(D53,$D$4:$D$714,0))</f>
        <v>0.012870370370370365</v>
      </c>
    </row>
    <row r="54" spans="1:9" s="1" customFormat="1" ht="15" customHeight="1">
      <c r="A54" s="7">
        <v>51</v>
      </c>
      <c r="B54" s="54" t="s">
        <v>93</v>
      </c>
      <c r="C54" s="57"/>
      <c r="D54" s="47" t="s">
        <v>12</v>
      </c>
      <c r="E54" s="46" t="s">
        <v>16</v>
      </c>
      <c r="F54" s="51">
        <v>0.08418981481481481</v>
      </c>
      <c r="G54" s="7" t="str">
        <f t="shared" si="0"/>
        <v>8.05/km</v>
      </c>
      <c r="H54" s="20">
        <f t="shared" si="2"/>
        <v>0.028263888888888887</v>
      </c>
      <c r="I54" s="20">
        <f>F54-INDEX($F$4:$F$714,MATCH(D54,$D$4:$D$714,0))</f>
        <v>0.028263888888888887</v>
      </c>
    </row>
    <row r="55" spans="1:9" s="1" customFormat="1" ht="15" customHeight="1">
      <c r="A55" s="7">
        <v>52</v>
      </c>
      <c r="B55" s="54" t="s">
        <v>94</v>
      </c>
      <c r="C55" s="57"/>
      <c r="D55" s="47" t="s">
        <v>18</v>
      </c>
      <c r="E55" s="46" t="s">
        <v>16</v>
      </c>
      <c r="F55" s="51">
        <v>0.08605324074074074</v>
      </c>
      <c r="G55" s="7" t="str">
        <f t="shared" si="0"/>
        <v>8.16/km</v>
      </c>
      <c r="H55" s="20">
        <f t="shared" si="2"/>
        <v>0.030127314814814808</v>
      </c>
      <c r="I55" s="20">
        <f>F55-INDEX($F$4:$F$714,MATCH(D55,$D$4:$D$714,0))</f>
        <v>0.02943287037037036</v>
      </c>
    </row>
    <row r="56" spans="1:9" s="1" customFormat="1" ht="15" customHeight="1">
      <c r="A56" s="7">
        <v>53</v>
      </c>
      <c r="B56" s="54" t="s">
        <v>95</v>
      </c>
      <c r="C56" s="57"/>
      <c r="D56" s="47" t="s">
        <v>89</v>
      </c>
      <c r="E56" s="46" t="s">
        <v>96</v>
      </c>
      <c r="F56" s="51">
        <v>0.08659722222222221</v>
      </c>
      <c r="G56" s="7" t="str">
        <f t="shared" si="0"/>
        <v>8.19/km</v>
      </c>
      <c r="H56" s="20">
        <f t="shared" si="2"/>
        <v>0.030671296296296287</v>
      </c>
      <c r="I56" s="20">
        <f>F56-INDEX($F$4:$F$714,MATCH(D56,$D$4:$D$714,0))</f>
        <v>0.004872685185185174</v>
      </c>
    </row>
    <row r="57" spans="1:9" s="1" customFormat="1" ht="15" customHeight="1">
      <c r="A57" s="7">
        <v>54</v>
      </c>
      <c r="B57" s="54" t="s">
        <v>97</v>
      </c>
      <c r="C57" s="57"/>
      <c r="D57" s="47" t="s">
        <v>98</v>
      </c>
      <c r="E57" s="46" t="s">
        <v>16</v>
      </c>
      <c r="F57" s="51">
        <v>0.08914351851851852</v>
      </c>
      <c r="G57" s="7" t="str">
        <f t="shared" si="0"/>
        <v>8.33/km</v>
      </c>
      <c r="H57" s="20">
        <f t="shared" si="2"/>
        <v>0.0332175925925926</v>
      </c>
      <c r="I57" s="20">
        <f>F57-INDEX($F$4:$F$714,MATCH(D57,$D$4:$D$714,0))</f>
        <v>0</v>
      </c>
    </row>
    <row r="58" spans="1:9" s="1" customFormat="1" ht="15" customHeight="1">
      <c r="A58" s="7">
        <v>55</v>
      </c>
      <c r="B58" s="54" t="s">
        <v>99</v>
      </c>
      <c r="C58" s="57"/>
      <c r="D58" s="47" t="s">
        <v>89</v>
      </c>
      <c r="E58" s="46" t="s">
        <v>100</v>
      </c>
      <c r="F58" s="51">
        <v>0.08914351851851852</v>
      </c>
      <c r="G58" s="7" t="str">
        <f t="shared" si="0"/>
        <v>8.33/km</v>
      </c>
      <c r="H58" s="20">
        <f t="shared" si="2"/>
        <v>0.0332175925925926</v>
      </c>
      <c r="I58" s="20">
        <f>F58-INDEX($F$4:$F$714,MATCH(D58,$D$4:$D$714,0))</f>
        <v>0.007418981481481485</v>
      </c>
    </row>
    <row r="59" spans="1:9" s="1" customFormat="1" ht="15" customHeight="1">
      <c r="A59" s="7">
        <v>56</v>
      </c>
      <c r="B59" s="54" t="s">
        <v>101</v>
      </c>
      <c r="C59" s="57"/>
      <c r="D59" s="47" t="s">
        <v>22</v>
      </c>
      <c r="E59" s="46" t="s">
        <v>100</v>
      </c>
      <c r="F59" s="51">
        <v>0.08936342592592593</v>
      </c>
      <c r="G59" s="7" t="str">
        <f t="shared" si="0"/>
        <v>8.35/km</v>
      </c>
      <c r="H59" s="20">
        <f t="shared" si="2"/>
        <v>0.0334375</v>
      </c>
      <c r="I59" s="20">
        <f>F59-INDEX($F$4:$F$714,MATCH(D59,$D$4:$D$714,0))</f>
        <v>0.031967592592592596</v>
      </c>
    </row>
    <row r="60" spans="1:9" s="1" customFormat="1" ht="15" customHeight="1">
      <c r="A60" s="7">
        <v>57</v>
      </c>
      <c r="B60" s="54" t="s">
        <v>102</v>
      </c>
      <c r="C60" s="57"/>
      <c r="D60" s="47" t="s">
        <v>58</v>
      </c>
      <c r="E60" s="46" t="s">
        <v>16</v>
      </c>
      <c r="F60" s="51">
        <v>0.09030092592592592</v>
      </c>
      <c r="G60" s="7" t="str">
        <f t="shared" si="0"/>
        <v>8.40/km</v>
      </c>
      <c r="H60" s="20">
        <f t="shared" si="2"/>
        <v>0.034374999999999996</v>
      </c>
      <c r="I60" s="20">
        <f>F60-INDEX($F$4:$F$714,MATCH(D60,$D$4:$D$714,0))</f>
        <v>0.019189814814814812</v>
      </c>
    </row>
    <row r="61" spans="1:9" s="1" customFormat="1" ht="15" customHeight="1">
      <c r="A61" s="7">
        <v>58</v>
      </c>
      <c r="B61" s="54" t="s">
        <v>103</v>
      </c>
      <c r="C61" s="57"/>
      <c r="D61" s="47" t="s">
        <v>32</v>
      </c>
      <c r="E61" s="46" t="s">
        <v>81</v>
      </c>
      <c r="F61" s="51">
        <v>0.09523148148148149</v>
      </c>
      <c r="G61" s="7" t="str">
        <f t="shared" si="0"/>
        <v>9.09/km</v>
      </c>
      <c r="H61" s="20">
        <f t="shared" si="2"/>
        <v>0.03930555555555556</v>
      </c>
      <c r="I61" s="20">
        <f>F61-INDEX($F$4:$F$714,MATCH(D61,$D$4:$D$714,0))</f>
        <v>0.03642361111111112</v>
      </c>
    </row>
    <row r="62" spans="1:9" s="1" customFormat="1" ht="15" customHeight="1">
      <c r="A62" s="7">
        <v>59</v>
      </c>
      <c r="B62" s="54" t="s">
        <v>104</v>
      </c>
      <c r="C62" s="57"/>
      <c r="D62" s="47" t="s">
        <v>32</v>
      </c>
      <c r="E62" s="46" t="s">
        <v>105</v>
      </c>
      <c r="F62" s="51">
        <v>0.09612268518518519</v>
      </c>
      <c r="G62" s="7" t="str">
        <f t="shared" si="0"/>
        <v>9.14/km</v>
      </c>
      <c r="H62" s="20">
        <f t="shared" si="2"/>
        <v>0.04019675925925926</v>
      </c>
      <c r="I62" s="20">
        <f>F62-INDEX($F$4:$F$714,MATCH(D62,$D$4:$D$714,0))</f>
        <v>0.03731481481481482</v>
      </c>
    </row>
    <row r="63" spans="1:9" s="1" customFormat="1" ht="15" customHeight="1">
      <c r="A63" s="7">
        <v>60</v>
      </c>
      <c r="B63" s="54" t="s">
        <v>106</v>
      </c>
      <c r="C63" s="57"/>
      <c r="D63" s="47" t="s">
        <v>58</v>
      </c>
      <c r="E63" s="46" t="s">
        <v>34</v>
      </c>
      <c r="F63" s="51">
        <v>0.0977199074074074</v>
      </c>
      <c r="G63" s="7" t="str">
        <f t="shared" si="0"/>
        <v>9.23/km</v>
      </c>
      <c r="H63" s="20">
        <f t="shared" si="2"/>
        <v>0.04179398148148147</v>
      </c>
      <c r="I63" s="20">
        <f>F63-INDEX($F$4:$F$714,MATCH(D63,$D$4:$D$714,0))</f>
        <v>0.026608796296296283</v>
      </c>
    </row>
    <row r="64" spans="1:9" s="1" customFormat="1" ht="15" customHeight="1">
      <c r="A64" s="7">
        <v>61</v>
      </c>
      <c r="B64" s="54" t="s">
        <v>107</v>
      </c>
      <c r="C64" s="57"/>
      <c r="D64" s="47" t="s">
        <v>54</v>
      </c>
      <c r="E64" s="46" t="s">
        <v>16</v>
      </c>
      <c r="F64" s="51">
        <v>0.09912037037037037</v>
      </c>
      <c r="G64" s="7" t="str">
        <f t="shared" si="0"/>
        <v>9.31/km</v>
      </c>
      <c r="H64" s="20">
        <f>F64-$F$4</f>
        <v>0.043194444444444445</v>
      </c>
      <c r="I64" s="20">
        <f>F64-INDEX($F$4:$F$714,MATCH(D64,$D$4:$D$714,0))</f>
        <v>0.028576388888888887</v>
      </c>
    </row>
    <row r="65" spans="1:9" s="1" customFormat="1" ht="15" customHeight="1">
      <c r="A65" s="7">
        <v>62</v>
      </c>
      <c r="B65" s="54" t="s">
        <v>108</v>
      </c>
      <c r="C65" s="57"/>
      <c r="D65" s="47" t="s">
        <v>91</v>
      </c>
      <c r="E65" s="46" t="s">
        <v>16</v>
      </c>
      <c r="F65" s="51">
        <v>0.11074074074074074</v>
      </c>
      <c r="G65" s="7" t="str">
        <f t="shared" si="0"/>
        <v>10.38/km</v>
      </c>
      <c r="H65" s="20">
        <f>F65-$F$4</f>
        <v>0.05481481481481481</v>
      </c>
      <c r="I65" s="20">
        <f>F65-INDEX($F$4:$F$714,MATCH(D65,$D$4:$D$714,0))</f>
        <v>0.02800925925925926</v>
      </c>
    </row>
    <row r="66" spans="1:9" ht="15" customHeight="1">
      <c r="A66" s="7">
        <v>63</v>
      </c>
      <c r="B66" s="54" t="s">
        <v>109</v>
      </c>
      <c r="C66" s="57"/>
      <c r="D66" s="47" t="s">
        <v>110</v>
      </c>
      <c r="E66" s="46" t="s">
        <v>16</v>
      </c>
      <c r="F66" s="51">
        <v>0.11164351851851852</v>
      </c>
      <c r="G66" s="7" t="str">
        <f t="shared" si="0"/>
        <v>10.43/km</v>
      </c>
      <c r="H66" s="20">
        <f>F66-$F$4</f>
        <v>0.05571759259259259</v>
      </c>
      <c r="I66" s="20">
        <f>F66-INDEX($F$4:$F$714,MATCH(D66,$D$4:$D$714,0))</f>
        <v>0</v>
      </c>
    </row>
    <row r="67" spans="1:9" ht="15" customHeight="1">
      <c r="A67" s="7">
        <v>64</v>
      </c>
      <c r="B67" s="54" t="s">
        <v>111</v>
      </c>
      <c r="C67" s="57"/>
      <c r="D67" s="47" t="s">
        <v>54</v>
      </c>
      <c r="E67" s="46" t="s">
        <v>16</v>
      </c>
      <c r="F67" s="51">
        <v>0.11164351851851852</v>
      </c>
      <c r="G67" s="7" t="str">
        <f t="shared" si="0"/>
        <v>10.43/km</v>
      </c>
      <c r="H67" s="20">
        <f>F67-$F$4</f>
        <v>0.05571759259259259</v>
      </c>
      <c r="I67" s="20">
        <f>F67-INDEX($F$4:$F$714,MATCH(D67,$D$4:$D$714,0))</f>
        <v>0.04109953703703703</v>
      </c>
    </row>
    <row r="68" spans="1:9" ht="15" customHeight="1">
      <c r="A68" s="8">
        <v>65</v>
      </c>
      <c r="B68" s="55" t="s">
        <v>112</v>
      </c>
      <c r="C68" s="58"/>
      <c r="D68" s="49" t="s">
        <v>54</v>
      </c>
      <c r="E68" s="48" t="s">
        <v>16</v>
      </c>
      <c r="F68" s="52">
        <v>0.11164351851851852</v>
      </c>
      <c r="G68" s="8" t="str">
        <f>TEXT(INT((HOUR(F68)*3600+MINUTE(F68)*60+SECOND(F68))/$I$2/60),"0")&amp;"."&amp;TEXT(MOD((HOUR(F68)*3600+MINUTE(F68)*60+SECOND(F68))/$I$2,60),"00")&amp;"/km"</f>
        <v>10.43/km</v>
      </c>
      <c r="H68" s="21">
        <f>F68-$F$4</f>
        <v>0.05571759259259259</v>
      </c>
      <c r="I68" s="21">
        <f>F68-INDEX($F$4:$F$714,MATCH(D68,$D$4:$D$714,0))</f>
        <v>0.04109953703703703</v>
      </c>
    </row>
  </sheetData>
  <autoFilter ref="A3:I6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3" topLeftCell="BM4" activePane="bottomLeft" state="frozen"/>
      <selection pane="topLeft" activeCell="A1" sqref="A1"/>
      <selection pane="bottomLeft" activeCell="H12" sqref="H11:H1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2" t="str">
        <f>Individuale!A1</f>
        <v>Trail della Zampogna</v>
      </c>
      <c r="B1" s="33"/>
      <c r="C1" s="34"/>
    </row>
    <row r="2" spans="1:3" ht="33" customHeight="1">
      <c r="A2" s="35" t="str">
        <f>Individuale!A2&amp;" km. "&amp;Individuale!I2</f>
        <v>Villa Latina (FR) Italia - Mercoledì 11/08/2010 km. 15</v>
      </c>
      <c r="B2" s="36"/>
      <c r="C2" s="37"/>
    </row>
    <row r="3" spans="1:3" ht="24.75" customHeight="1">
      <c r="A3" s="17" t="s">
        <v>1</v>
      </c>
      <c r="B3" s="18" t="s">
        <v>5</v>
      </c>
      <c r="C3" s="18" t="s">
        <v>10</v>
      </c>
    </row>
    <row r="4" spans="1:3" ht="15" customHeight="1">
      <c r="A4" s="22">
        <v>1</v>
      </c>
      <c r="B4" s="38" t="s">
        <v>16</v>
      </c>
      <c r="C4" s="41">
        <v>23</v>
      </c>
    </row>
    <row r="5" spans="1:3" ht="15" customHeight="1">
      <c r="A5" s="23">
        <v>2</v>
      </c>
      <c r="B5" s="39" t="s">
        <v>34</v>
      </c>
      <c r="C5" s="42">
        <v>6</v>
      </c>
    </row>
    <row r="6" spans="1:3" ht="15" customHeight="1">
      <c r="A6" s="23">
        <v>3</v>
      </c>
      <c r="B6" s="39" t="s">
        <v>44</v>
      </c>
      <c r="C6" s="42">
        <v>6</v>
      </c>
    </row>
    <row r="7" spans="1:3" ht="15" customHeight="1">
      <c r="A7" s="23">
        <v>4</v>
      </c>
      <c r="B7" s="39" t="s">
        <v>13</v>
      </c>
      <c r="C7" s="42">
        <v>3</v>
      </c>
    </row>
    <row r="8" spans="1:3" ht="15" customHeight="1">
      <c r="A8" s="23">
        <v>5</v>
      </c>
      <c r="B8" s="39" t="s">
        <v>59</v>
      </c>
      <c r="C8" s="42">
        <v>3</v>
      </c>
    </row>
    <row r="9" spans="1:3" ht="15" customHeight="1">
      <c r="A9" s="66">
        <v>6</v>
      </c>
      <c r="B9" s="67" t="s">
        <v>115</v>
      </c>
      <c r="C9" s="68">
        <v>2</v>
      </c>
    </row>
    <row r="10" spans="1:3" ht="15" customHeight="1">
      <c r="A10" s="23">
        <v>7</v>
      </c>
      <c r="B10" s="39" t="s">
        <v>48</v>
      </c>
      <c r="C10" s="42">
        <v>2</v>
      </c>
    </row>
    <row r="11" spans="1:3" ht="15" customHeight="1">
      <c r="A11" s="23">
        <v>8</v>
      </c>
      <c r="B11" s="39" t="s">
        <v>100</v>
      </c>
      <c r="C11" s="42">
        <v>2</v>
      </c>
    </row>
    <row r="12" spans="1:3" ht="15" customHeight="1">
      <c r="A12" s="23">
        <v>9</v>
      </c>
      <c r="B12" s="39" t="s">
        <v>81</v>
      </c>
      <c r="C12" s="42">
        <v>2</v>
      </c>
    </row>
    <row r="13" spans="1:3" ht="15" customHeight="1">
      <c r="A13" s="23">
        <v>10</v>
      </c>
      <c r="B13" s="39" t="s">
        <v>40</v>
      </c>
      <c r="C13" s="42">
        <v>2</v>
      </c>
    </row>
    <row r="14" spans="1:3" ht="15" customHeight="1">
      <c r="A14" s="23">
        <v>11</v>
      </c>
      <c r="B14" s="39" t="s">
        <v>77</v>
      </c>
      <c r="C14" s="42">
        <v>1</v>
      </c>
    </row>
    <row r="15" spans="1:3" ht="15" customHeight="1">
      <c r="A15" s="23">
        <v>12</v>
      </c>
      <c r="B15" s="39" t="s">
        <v>67</v>
      </c>
      <c r="C15" s="42">
        <v>1</v>
      </c>
    </row>
    <row r="16" spans="1:3" ht="15" customHeight="1">
      <c r="A16" s="23">
        <v>13</v>
      </c>
      <c r="B16" s="39" t="s">
        <v>105</v>
      </c>
      <c r="C16" s="42">
        <v>1</v>
      </c>
    </row>
    <row r="17" spans="1:3" ht="15" customHeight="1">
      <c r="A17" s="23">
        <v>14</v>
      </c>
      <c r="B17" s="39" t="s">
        <v>65</v>
      </c>
      <c r="C17" s="42">
        <v>1</v>
      </c>
    </row>
    <row r="18" spans="1:3" ht="15" customHeight="1">
      <c r="A18" s="23">
        <v>15</v>
      </c>
      <c r="B18" s="39" t="s">
        <v>83</v>
      </c>
      <c r="C18" s="42">
        <v>1</v>
      </c>
    </row>
    <row r="19" spans="1:3" ht="15" customHeight="1">
      <c r="A19" s="23">
        <v>16</v>
      </c>
      <c r="B19" s="39" t="s">
        <v>19</v>
      </c>
      <c r="C19" s="42">
        <v>1</v>
      </c>
    </row>
    <row r="20" spans="1:3" ht="15" customHeight="1">
      <c r="A20" s="23">
        <v>17</v>
      </c>
      <c r="B20" s="39" t="s">
        <v>87</v>
      </c>
      <c r="C20" s="42">
        <v>1</v>
      </c>
    </row>
    <row r="21" spans="1:3" ht="15" customHeight="1">
      <c r="A21" s="23">
        <v>18</v>
      </c>
      <c r="B21" s="39" t="s">
        <v>96</v>
      </c>
      <c r="C21" s="42">
        <v>1</v>
      </c>
    </row>
    <row r="22" spans="1:3" ht="15" customHeight="1">
      <c r="A22" s="23">
        <v>19</v>
      </c>
      <c r="B22" s="39" t="s">
        <v>116</v>
      </c>
      <c r="C22" s="42">
        <v>1</v>
      </c>
    </row>
    <row r="23" spans="1:3" ht="15" customHeight="1">
      <c r="A23" s="23">
        <v>20</v>
      </c>
      <c r="B23" s="39" t="s">
        <v>38</v>
      </c>
      <c r="C23" s="42">
        <v>1</v>
      </c>
    </row>
    <row r="24" spans="1:3" ht="15" customHeight="1">
      <c r="A24" s="23">
        <v>21</v>
      </c>
      <c r="B24" s="39" t="s">
        <v>79</v>
      </c>
      <c r="C24" s="42">
        <v>1</v>
      </c>
    </row>
    <row r="25" spans="1:3" ht="15" customHeight="1">
      <c r="A25" s="23">
        <v>22</v>
      </c>
      <c r="B25" s="39" t="s">
        <v>25</v>
      </c>
      <c r="C25" s="42">
        <v>1</v>
      </c>
    </row>
    <row r="26" spans="1:3" ht="15" customHeight="1">
      <c r="A26" s="23">
        <v>23</v>
      </c>
      <c r="B26" s="39" t="s">
        <v>30</v>
      </c>
      <c r="C26" s="42">
        <v>1</v>
      </c>
    </row>
    <row r="27" spans="1:3" ht="15" customHeight="1">
      <c r="A27" s="24">
        <v>24</v>
      </c>
      <c r="B27" s="40" t="s">
        <v>52</v>
      </c>
      <c r="C27" s="43">
        <v>1</v>
      </c>
    </row>
    <row r="28" ht="12.75">
      <c r="C28" s="4">
        <f>SUM(C4:C27)</f>
        <v>65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2010-09-22T10:18:08Z</dcterms:modified>
  <cp:category/>
  <cp:version/>
  <cp:contentType/>
  <cp:contentStatus/>
</cp:coreProperties>
</file>