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 42,195km" sheetId="1" r:id="rId1"/>
    <sheet name="Individuale 10km" sheetId="2" r:id="rId2"/>
    <sheet name="Squadre" sheetId="3" r:id="rId3"/>
  </sheets>
  <definedNames>
    <definedName name="_xlnm._FilterDatabase" localSheetId="1" hidden="1">'Individuale 10km'!$A$3:$I$70</definedName>
    <definedName name="_xlnm._FilterDatabase" localSheetId="0" hidden="1">'Individuale 42,195km'!$A$3:$I$65</definedName>
    <definedName name="_xlnm.Print_Titles" localSheetId="1">'Individuale 10km'!$1:$3</definedName>
    <definedName name="_xlnm.Print_Titles" localSheetId="0">'Individuale 42,195km'!$1:$3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<sst xmlns="http://schemas.openxmlformats.org/spreadsheetml/2006/main" count="616" uniqueCount="322">
  <si>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</si>
  <si>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</si>
  <si>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</si>
  <si>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</si>
  <si>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</si>
  <si>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</si>
  <si>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</si>
  <si>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</si>
  <si>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</si>
  <si>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</si>
  <si>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</si>
  <si>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GIULIANI</t>
  </si>
  <si>
    <t>TANDA</t>
  </si>
  <si>
    <t>SANTINI</t>
  </si>
  <si>
    <t>MANCINI</t>
  </si>
  <si>
    <t>GRECO</t>
  </si>
  <si>
    <t>BRESCINI</t>
  </si>
  <si>
    <t>FERRARA</t>
  </si>
  <si>
    <t>MARTINI</t>
  </si>
  <si>
    <t>DIONISI</t>
  </si>
  <si>
    <t>RICCI</t>
  </si>
  <si>
    <t>SANTORI</t>
  </si>
  <si>
    <t>MARINI</t>
  </si>
  <si>
    <t>ERAMO</t>
  </si>
  <si>
    <t>CAVALLUCCI</t>
  </si>
  <si>
    <t>CONSAMARO</t>
  </si>
  <si>
    <t>FRANCHI</t>
  </si>
  <si>
    <t>Giuseppe</t>
  </si>
  <si>
    <t>SM-35</t>
  </si>
  <si>
    <t>Avis - Aido Rieti</t>
  </si>
  <si>
    <t>DI GIULIO</t>
  </si>
  <si>
    <t>Francesco</t>
  </si>
  <si>
    <t>SM-40</t>
  </si>
  <si>
    <t>Atletica Faleria Vt</t>
  </si>
  <si>
    <t>Antonio</t>
  </si>
  <si>
    <t>DRAGHI</t>
  </si>
  <si>
    <t>Andrea</t>
  </si>
  <si>
    <t>A.S.D. Amleto Monti Terni</t>
  </si>
  <si>
    <t>Marco</t>
  </si>
  <si>
    <t>A.S. Runners San Gemini</t>
  </si>
  <si>
    <t>FLORIO</t>
  </si>
  <si>
    <t>SM-45</t>
  </si>
  <si>
    <t>Mario</t>
  </si>
  <si>
    <t>A.S.D. Podistica Copertino</t>
  </si>
  <si>
    <t>Fabrizio</t>
  </si>
  <si>
    <t>Amat.</t>
  </si>
  <si>
    <t>Amici Parco Castelli Romani</t>
  </si>
  <si>
    <t>BARTOLLINI</t>
  </si>
  <si>
    <t>Sandro</t>
  </si>
  <si>
    <t>SM-50</t>
  </si>
  <si>
    <t>Bruno</t>
  </si>
  <si>
    <t>Runners Cittaducale</t>
  </si>
  <si>
    <t>BOCCACCI</t>
  </si>
  <si>
    <t>Gianluca</t>
  </si>
  <si>
    <t>ANGELUCCI</t>
  </si>
  <si>
    <t>Malveno</t>
  </si>
  <si>
    <t>GRETA</t>
  </si>
  <si>
    <t>Guidi</t>
  </si>
  <si>
    <t>Oliviero</t>
  </si>
  <si>
    <t>SM-60</t>
  </si>
  <si>
    <t>U. S. Roma 83</t>
  </si>
  <si>
    <t>CHIARI</t>
  </si>
  <si>
    <t>CARIRI</t>
  </si>
  <si>
    <t>VALERI</t>
  </si>
  <si>
    <t>Luciano</t>
  </si>
  <si>
    <t>SM-55</t>
  </si>
  <si>
    <t>Atletica Myricae Tr</t>
  </si>
  <si>
    <t>DE  MASSIMI</t>
  </si>
  <si>
    <t>Lucio</t>
  </si>
  <si>
    <t>Atletica Marathon Club</t>
  </si>
  <si>
    <t>PIMPINELLA</t>
  </si>
  <si>
    <t>Lorenzo</t>
  </si>
  <si>
    <t>RUMORI</t>
  </si>
  <si>
    <t>Bancari Romani</t>
  </si>
  <si>
    <t>FRATINI</t>
  </si>
  <si>
    <t>Massimiliano</t>
  </si>
  <si>
    <t>Alice</t>
  </si>
  <si>
    <t>N.C.</t>
  </si>
  <si>
    <t>Roma Road Runners</t>
  </si>
  <si>
    <t>BORTOLONI</t>
  </si>
  <si>
    <t>Natalino</t>
  </si>
  <si>
    <t>LITI</t>
  </si>
  <si>
    <t>Sergio</t>
  </si>
  <si>
    <t>FRANCICA</t>
  </si>
  <si>
    <t>Luca</t>
  </si>
  <si>
    <t>DI  VITTORIO</t>
  </si>
  <si>
    <t>Roberto</t>
  </si>
  <si>
    <t>BRIZI</t>
  </si>
  <si>
    <t>BIRIBANTI</t>
  </si>
  <si>
    <t>Moreno</t>
  </si>
  <si>
    <t>Podistica Carsulae</t>
  </si>
  <si>
    <t>Remo</t>
  </si>
  <si>
    <t>Silvia</t>
  </si>
  <si>
    <t>SF-40</t>
  </si>
  <si>
    <t>Atl. Uisp Monterotondo</t>
  </si>
  <si>
    <t>Mariarita</t>
  </si>
  <si>
    <t>Uisp Rieti</t>
  </si>
  <si>
    <t>CECCHINI</t>
  </si>
  <si>
    <t>Mara</t>
  </si>
  <si>
    <t>Atl. Amatori Velletri</t>
  </si>
  <si>
    <t>DONELASCI</t>
  </si>
  <si>
    <t>Vittorio</t>
  </si>
  <si>
    <t>SM-70</t>
  </si>
  <si>
    <t>PARIS</t>
  </si>
  <si>
    <t>Filiberto</t>
  </si>
  <si>
    <t>MARRONI</t>
  </si>
  <si>
    <t>Marcel</t>
  </si>
  <si>
    <t>Amleto Monti (Tr)</t>
  </si>
  <si>
    <t>GUARNELLO</t>
  </si>
  <si>
    <t>Serenella</t>
  </si>
  <si>
    <t>SF-50</t>
  </si>
  <si>
    <t>CENSORIO</t>
  </si>
  <si>
    <t>Romina</t>
  </si>
  <si>
    <t>SF-35</t>
  </si>
  <si>
    <t>A.S.D. Pod. Luco dei Marsi</t>
  </si>
  <si>
    <t>SABATINI</t>
  </si>
  <si>
    <t>Cristina</t>
  </si>
  <si>
    <t>Franco</t>
  </si>
  <si>
    <t>DIAMANTI</t>
  </si>
  <si>
    <t>SCANZANI</t>
  </si>
  <si>
    <t>Pasqualino</t>
  </si>
  <si>
    <t>Domenico</t>
  </si>
  <si>
    <t>BIANCHI</t>
  </si>
  <si>
    <t>Patrizia</t>
  </si>
  <si>
    <t>SCARAFONI</t>
  </si>
  <si>
    <t>Milena</t>
  </si>
  <si>
    <t>SF-45</t>
  </si>
  <si>
    <t>CAPRADOSSI</t>
  </si>
  <si>
    <t>Maurizio</t>
  </si>
  <si>
    <t>TROISI</t>
  </si>
  <si>
    <t>Raffaele</t>
  </si>
  <si>
    <t>Pod. Ostia</t>
  </si>
  <si>
    <t>MOSCHVOCHENKO</t>
  </si>
  <si>
    <t>Oksana</t>
  </si>
  <si>
    <t>Michele</t>
  </si>
  <si>
    <t>SM-65</t>
  </si>
  <si>
    <t>Atl. Insieme Roma</t>
  </si>
  <si>
    <t>Remigio</t>
  </si>
  <si>
    <t>SM-75</t>
  </si>
  <si>
    <t>ANTONINI</t>
  </si>
  <si>
    <t>Gian Luigi</t>
  </si>
  <si>
    <t>Roberta</t>
  </si>
  <si>
    <t>BORRUSO</t>
  </si>
  <si>
    <t>Emanuela</t>
  </si>
  <si>
    <t>Podisti Maratona Roma</t>
  </si>
  <si>
    <t>BANDINU</t>
  </si>
  <si>
    <t>Ignazio</t>
  </si>
  <si>
    <t>PONZIANI</t>
  </si>
  <si>
    <t>A.S.D. Roma Est Runners</t>
  </si>
  <si>
    <t>ALMADORI</t>
  </si>
  <si>
    <t>Valentina</t>
  </si>
  <si>
    <t>PELLINO</t>
  </si>
  <si>
    <t>Antonino</t>
  </si>
  <si>
    <t>FABIANI</t>
  </si>
  <si>
    <t>Alessandro</t>
  </si>
  <si>
    <t>DI CESARE</t>
  </si>
  <si>
    <t>Gruppo D'Angeli</t>
  </si>
  <si>
    <t>FIRMANI</t>
  </si>
  <si>
    <t>Amatori Podistica Terni</t>
  </si>
  <si>
    <t>MAZZANTI</t>
  </si>
  <si>
    <t>Adelmo</t>
  </si>
  <si>
    <t>CECERA</t>
  </si>
  <si>
    <t>Giorgio</t>
  </si>
  <si>
    <t>Atletica Mirycae Tr</t>
  </si>
  <si>
    <t>COLAGROSSI</t>
  </si>
  <si>
    <t>Podisti Valmontone</t>
  </si>
  <si>
    <t>BISEGNA</t>
  </si>
  <si>
    <t>Anna</t>
  </si>
  <si>
    <t>SF-55</t>
  </si>
  <si>
    <t>CAROSI</t>
  </si>
  <si>
    <t>Virtus Crema</t>
  </si>
  <si>
    <t>BESTIACO</t>
  </si>
  <si>
    <t>Marino</t>
  </si>
  <si>
    <t>A.S.D. Podistica Solidarietà</t>
  </si>
  <si>
    <t>Oiano (Ri) Italia - Domenica 11/07/2010</t>
  </si>
  <si>
    <r>
      <t xml:space="preserve"> Maratona del lago del Salto </t>
    </r>
    <r>
      <rPr>
        <i/>
        <sz val="18"/>
        <rFont val="Arial"/>
        <family val="2"/>
      </rPr>
      <t>2ª edizione</t>
    </r>
  </si>
  <si>
    <t>CALCATERRA</t>
  </si>
  <si>
    <t>B</t>
  </si>
  <si>
    <t>R.C.F. Roma</t>
  </si>
  <si>
    <t>PASSUELLO</t>
  </si>
  <si>
    <t xml:space="preserve">Livorno Team Running </t>
  </si>
  <si>
    <t>SABATO</t>
  </si>
  <si>
    <t>C</t>
  </si>
  <si>
    <t>PASUCH</t>
  </si>
  <si>
    <t>Mauro</t>
  </si>
  <si>
    <t>Cittaducale Runner's Club</t>
  </si>
  <si>
    <t>APPIANO</t>
  </si>
  <si>
    <t>Giannicola</t>
  </si>
  <si>
    <t>U.P. Policiano Arezzo Atletica</t>
  </si>
  <si>
    <t>TORELLI</t>
  </si>
  <si>
    <t>Giovanni Battista</t>
  </si>
  <si>
    <t>D</t>
  </si>
  <si>
    <t>Roma Road Runners Club</t>
  </si>
  <si>
    <t>FUBELLI</t>
  </si>
  <si>
    <t>Stefano</t>
  </si>
  <si>
    <t>FREZZOTTI</t>
  </si>
  <si>
    <t>Carlo</t>
  </si>
  <si>
    <t>Myricae Terni</t>
  </si>
  <si>
    <t>AMABRINI</t>
  </si>
  <si>
    <t>Fabio</t>
  </si>
  <si>
    <t>G.S. Marsica</t>
  </si>
  <si>
    <t>PICCIONI</t>
  </si>
  <si>
    <t>G.M.S. Subiaco</t>
  </si>
  <si>
    <t>PIATTELLA</t>
  </si>
  <si>
    <t>Marina</t>
  </si>
  <si>
    <t>FC</t>
  </si>
  <si>
    <t>G.S. Bancari Romani</t>
  </si>
  <si>
    <t>TIRELLI</t>
  </si>
  <si>
    <t>SEVERONI</t>
  </si>
  <si>
    <t>SCHISANO</t>
  </si>
  <si>
    <t>A.S.D. Albatros Roma</t>
  </si>
  <si>
    <t>TRAVAGLINI</t>
  </si>
  <si>
    <t>G.P. Atletica Faleria</t>
  </si>
  <si>
    <t>GRAPPOLI</t>
  </si>
  <si>
    <t>Daniele</t>
  </si>
  <si>
    <t>G.S. Amleto Monti</t>
  </si>
  <si>
    <t>NOBILE</t>
  </si>
  <si>
    <t>Ostia Antica Athletae</t>
  </si>
  <si>
    <t>COCCIOLETTI</t>
  </si>
  <si>
    <t>L.B.M. Sport Team Roma</t>
  </si>
  <si>
    <t>LEIDI</t>
  </si>
  <si>
    <t>Adriano</t>
  </si>
  <si>
    <t>E</t>
  </si>
  <si>
    <t>Atletica ENI</t>
  </si>
  <si>
    <t>VICARI</t>
  </si>
  <si>
    <t>Simona</t>
  </si>
  <si>
    <t>FB</t>
  </si>
  <si>
    <t>DEL PAPA</t>
  </si>
  <si>
    <t xml:space="preserve">LA TORRE </t>
  </si>
  <si>
    <t>Angela</t>
  </si>
  <si>
    <t>G.S. Matera</t>
  </si>
  <si>
    <t>GOLVELLI</t>
  </si>
  <si>
    <t xml:space="preserve">Giovanni </t>
  </si>
  <si>
    <t>PRIORI</t>
  </si>
  <si>
    <t>UISP Roma</t>
  </si>
  <si>
    <t>SIMOTTI</t>
  </si>
  <si>
    <t>Atletica Studentesca CA.RI.RI.</t>
  </si>
  <si>
    <t>STEFANELLI</t>
  </si>
  <si>
    <t>World Marathon Club</t>
  </si>
  <si>
    <t>MONALDI</t>
  </si>
  <si>
    <t>Angelo</t>
  </si>
  <si>
    <t>GP Monti della Tolfa L'Airone</t>
  </si>
  <si>
    <t>ALIMONTI</t>
  </si>
  <si>
    <t>A.S.D. Tra Le Righe Roma</t>
  </si>
  <si>
    <t>TORRI</t>
  </si>
  <si>
    <t>ELIFANI</t>
  </si>
  <si>
    <t>A.S.D. Villa De Sanctis</t>
  </si>
  <si>
    <t>MASSIMO</t>
  </si>
  <si>
    <t>A.S.D. Nuova Podistica Latina</t>
  </si>
  <si>
    <t>ZERVOS</t>
  </si>
  <si>
    <t>Thi Kim Thu</t>
  </si>
  <si>
    <t>Atletica Insieme Roma</t>
  </si>
  <si>
    <t>DI FELICE</t>
  </si>
  <si>
    <t>Annamaria</t>
  </si>
  <si>
    <t>FD</t>
  </si>
  <si>
    <t>CRISOSTOMI</t>
  </si>
  <si>
    <t xml:space="preserve">DIVIZIA </t>
  </si>
  <si>
    <t>Cristiano</t>
  </si>
  <si>
    <t>Circolo Villa Spada G. di F.</t>
  </si>
  <si>
    <t>PROIETTI</t>
  </si>
  <si>
    <t>ROSSI</t>
  </si>
  <si>
    <t>Massimo</t>
  </si>
  <si>
    <t>Lazio Runner Tim</t>
  </si>
  <si>
    <t>MESCHINI</t>
  </si>
  <si>
    <t>Pietro</t>
  </si>
  <si>
    <t xml:space="preserve">LAORETI </t>
  </si>
  <si>
    <t>CORVARO</t>
  </si>
  <si>
    <t>Gino</t>
  </si>
  <si>
    <t>Fartlek Ostia</t>
  </si>
  <si>
    <t>MARZULLI</t>
  </si>
  <si>
    <t>Vito</t>
  </si>
  <si>
    <t>CUS Bari</t>
  </si>
  <si>
    <t>POLSONI</t>
  </si>
  <si>
    <t>Rocco Luciano</t>
  </si>
  <si>
    <t>REGA</t>
  </si>
  <si>
    <t>Thierry</t>
  </si>
  <si>
    <t>VILLACORTA PAIMA</t>
  </si>
  <si>
    <t>Veronica</t>
  </si>
  <si>
    <t>G.S. CAT Sport</t>
  </si>
  <si>
    <t>ONORATI</t>
  </si>
  <si>
    <t>Aldo</t>
  </si>
  <si>
    <t>SCOPPETTUOLO</t>
  </si>
  <si>
    <t>SETTEVENDEMMIE</t>
  </si>
  <si>
    <t>Gaetano</t>
  </si>
  <si>
    <t>A.S.D. Podistica Luco dei Marsi</t>
  </si>
  <si>
    <t>CENNI</t>
  </si>
  <si>
    <t>Paola</t>
  </si>
  <si>
    <t>FE</t>
  </si>
  <si>
    <t>Podisti Maratona di Roma</t>
  </si>
  <si>
    <t>BARCHIESI</t>
  </si>
  <si>
    <t>Ivo</t>
  </si>
  <si>
    <t>Atletica Amatori Velletri</t>
  </si>
  <si>
    <t>DI GREGORIO</t>
  </si>
  <si>
    <t>Enrico</t>
  </si>
  <si>
    <t>DI FILIPPO</t>
  </si>
  <si>
    <t>SAPORA</t>
  </si>
  <si>
    <t>Atletica Villa Aurelia</t>
  </si>
  <si>
    <t>GENNARI</t>
  </si>
  <si>
    <t>Giuliano</t>
  </si>
  <si>
    <t>AGABITI</t>
  </si>
  <si>
    <t>Carolina</t>
  </si>
  <si>
    <t>A.S. Runners Sangemini</t>
  </si>
  <si>
    <t xml:space="preserve">VECCHI </t>
  </si>
  <si>
    <t>Grazia</t>
  </si>
  <si>
    <t>Podistica Ostia</t>
  </si>
  <si>
    <t>PETRELLI</t>
  </si>
  <si>
    <t>Marcella</t>
  </si>
  <si>
    <t>LUNATI</t>
  </si>
  <si>
    <t xml:space="preserve">BROGI </t>
  </si>
  <si>
    <t>Giancarlo</t>
  </si>
  <si>
    <t>F</t>
  </si>
  <si>
    <t>PELLICCIA</t>
  </si>
  <si>
    <t>Vincenzo</t>
  </si>
  <si>
    <t>A.S.D. Mediterranea Ostia</t>
  </si>
  <si>
    <t>TARTAMELLI</t>
  </si>
  <si>
    <t>Lina</t>
  </si>
  <si>
    <t>VEROLI</t>
  </si>
  <si>
    <t>Federico</t>
  </si>
  <si>
    <t>ANSALDO</t>
  </si>
  <si>
    <t>Paolo</t>
  </si>
  <si>
    <t>CAT Sport Roma</t>
  </si>
  <si>
    <t>Oiano (Ri) Italia - Domenica 11/07/2010 km. 42,195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</si>
</sst>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9" t="s">
        <v>175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 thickBot="1">
      <c r="A2" s="51" t="s">
        <v>174</v>
      </c>
      <c r="B2" s="52"/>
      <c r="C2" s="52"/>
      <c r="D2" s="52"/>
      <c r="E2" s="52"/>
      <c r="F2" s="52"/>
      <c r="G2" s="53"/>
      <c r="H2" s="6" t="s">
        <v>0</v>
      </c>
      <c r="I2" s="7">
        <v>42.195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35">
        <v>1</v>
      </c>
      <c r="B4" s="34" t="s">
        <v>176</v>
      </c>
      <c r="C4" s="34" t="s">
        <v>162</v>
      </c>
      <c r="D4" s="35" t="s">
        <v>177</v>
      </c>
      <c r="E4" s="34" t="s">
        <v>178</v>
      </c>
      <c r="F4" s="41">
        <v>0.10989583333333335</v>
      </c>
      <c r="G4" s="16" t="str">
        <f aca="true" t="shared" si="0" ref="G4:G35">TEXT(INT((HOUR(F4)*3600+MINUTE(F4)*60+SECOND(F4))/$I$2/60),"0")&amp;"."&amp;TEXT(MOD((HOUR(F4)*3600+MINUTE(F4)*60+SECOND(F4))/$I$2,60),"00")&amp;"/km"</f>
        <v>3.45/km</v>
      </c>
      <c r="H4" s="17">
        <f aca="true" t="shared" si="1" ref="H4:H35">F4-$F$4</f>
        <v>0</v>
      </c>
      <c r="I4" s="17">
        <f>F4-INDEX($F$4:$F$1134,MATCH(D4,$D$4:$D$1134,0))</f>
        <v>0</v>
      </c>
    </row>
    <row r="5" spans="1:9" s="1" customFormat="1" ht="15" customHeight="1">
      <c r="A5" s="37">
        <v>2</v>
      </c>
      <c r="B5" s="36" t="s">
        <v>179</v>
      </c>
      <c r="C5" s="36" t="s">
        <v>121</v>
      </c>
      <c r="D5" s="37" t="s">
        <v>177</v>
      </c>
      <c r="E5" s="36" t="s">
        <v>180</v>
      </c>
      <c r="F5" s="42">
        <v>0.11263888888888889</v>
      </c>
      <c r="G5" s="18" t="str">
        <f t="shared" si="0"/>
        <v>3.51/km</v>
      </c>
      <c r="H5" s="19">
        <f t="shared" si="1"/>
        <v>0.0027430555555555403</v>
      </c>
      <c r="I5" s="19">
        <f>F5-INDEX($F$4:$F$1134,MATCH(D5,$D$4:$D$1134,0))</f>
        <v>0.0027430555555555403</v>
      </c>
    </row>
    <row r="6" spans="1:9" s="1" customFormat="1" ht="15" customHeight="1">
      <c r="A6" s="37">
        <v>3</v>
      </c>
      <c r="B6" s="39" t="s">
        <v>181</v>
      </c>
      <c r="C6" s="39" t="s">
        <v>162</v>
      </c>
      <c r="D6" s="18" t="s">
        <v>182</v>
      </c>
      <c r="E6" s="39" t="s">
        <v>29</v>
      </c>
      <c r="F6" s="42">
        <v>0.12315972222222223</v>
      </c>
      <c r="G6" s="18" t="str">
        <f t="shared" si="0"/>
        <v>4.12/km</v>
      </c>
      <c r="H6" s="19">
        <f t="shared" si="1"/>
        <v>0.01326388888888888</v>
      </c>
      <c r="I6" s="19">
        <f>F6-INDEX($F$4:$F$1134,MATCH(D6,$D$4:$D$1134,0))</f>
        <v>0</v>
      </c>
    </row>
    <row r="7" spans="1:9" s="1" customFormat="1" ht="15" customHeight="1">
      <c r="A7" s="37">
        <v>4</v>
      </c>
      <c r="B7" s="36" t="s">
        <v>183</v>
      </c>
      <c r="C7" s="36" t="s">
        <v>184</v>
      </c>
      <c r="D7" s="37" t="s">
        <v>182</v>
      </c>
      <c r="E7" s="36" t="s">
        <v>185</v>
      </c>
      <c r="F7" s="42">
        <v>0.12429398148148148</v>
      </c>
      <c r="G7" s="18" t="str">
        <f t="shared" si="0"/>
        <v>4.15/km</v>
      </c>
      <c r="H7" s="19">
        <f t="shared" si="1"/>
        <v>0.014398148148148132</v>
      </c>
      <c r="I7" s="19">
        <f>F7-INDEX($F$4:$F$1134,MATCH(D7,$D$4:$D$1134,0))</f>
        <v>0.0011342592592592515</v>
      </c>
    </row>
    <row r="8" spans="1:9" s="1" customFormat="1" ht="15" customHeight="1">
      <c r="A8" s="37">
        <v>5</v>
      </c>
      <c r="B8" s="36" t="s">
        <v>186</v>
      </c>
      <c r="C8" s="36" t="s">
        <v>187</v>
      </c>
      <c r="D8" s="37" t="s">
        <v>182</v>
      </c>
      <c r="E8" s="36" t="s">
        <v>188</v>
      </c>
      <c r="F8" s="42">
        <v>0.12865740740740741</v>
      </c>
      <c r="G8" s="18" t="str">
        <f t="shared" si="0"/>
        <v>4.23/km</v>
      </c>
      <c r="H8" s="19">
        <f t="shared" si="1"/>
        <v>0.01876157407407407</v>
      </c>
      <c r="I8" s="19">
        <f>F8-INDEX($F$4:$F$1134,MATCH(D8,$D$4:$D$1134,0))</f>
        <v>0.005497685185185189</v>
      </c>
    </row>
    <row r="9" spans="1:9" s="1" customFormat="1" ht="15" customHeight="1">
      <c r="A9" s="37">
        <v>6</v>
      </c>
      <c r="B9" s="36" t="s">
        <v>189</v>
      </c>
      <c r="C9" s="36" t="s">
        <v>190</v>
      </c>
      <c r="D9" s="37" t="s">
        <v>191</v>
      </c>
      <c r="E9" s="36" t="s">
        <v>192</v>
      </c>
      <c r="F9" s="42">
        <v>0.1331712962962963</v>
      </c>
      <c r="G9" s="18" t="str">
        <f t="shared" si="0"/>
        <v>4.33/km</v>
      </c>
      <c r="H9" s="19">
        <f t="shared" si="1"/>
        <v>0.023275462962962942</v>
      </c>
      <c r="I9" s="19">
        <f>F9-INDEX($F$4:$F$1134,MATCH(D9,$D$4:$D$1134,0))</f>
        <v>0</v>
      </c>
    </row>
    <row r="10" spans="1:9" s="1" customFormat="1" ht="15" customHeight="1">
      <c r="A10" s="44">
        <v>7</v>
      </c>
      <c r="B10" s="61" t="s">
        <v>193</v>
      </c>
      <c r="C10" s="61" t="s">
        <v>194</v>
      </c>
      <c r="D10" s="47" t="s">
        <v>191</v>
      </c>
      <c r="E10" s="45" t="s">
        <v>173</v>
      </c>
      <c r="F10" s="46">
        <v>0.13365740740740742</v>
      </c>
      <c r="G10" s="47" t="str">
        <f t="shared" si="0"/>
        <v>4.34/km</v>
      </c>
      <c r="H10" s="48">
        <f t="shared" si="1"/>
        <v>0.023761574074074074</v>
      </c>
      <c r="I10" s="48">
        <f>F10-INDEX($F$4:$F$1134,MATCH(D10,$D$4:$D$1134,0))</f>
        <v>0.0004861111111111316</v>
      </c>
    </row>
    <row r="11" spans="1:9" s="1" customFormat="1" ht="15" customHeight="1">
      <c r="A11" s="37">
        <v>8</v>
      </c>
      <c r="B11" s="39" t="s">
        <v>195</v>
      </c>
      <c r="C11" s="39" t="s">
        <v>196</v>
      </c>
      <c r="D11" s="37" t="s">
        <v>182</v>
      </c>
      <c r="E11" s="36" t="s">
        <v>197</v>
      </c>
      <c r="F11" s="42">
        <v>0.13464120370370372</v>
      </c>
      <c r="G11" s="18" t="str">
        <f t="shared" si="0"/>
        <v>4.36/km</v>
      </c>
      <c r="H11" s="19">
        <f t="shared" si="1"/>
        <v>0.024745370370370376</v>
      </c>
      <c r="I11" s="19">
        <f>F11-INDEX($F$4:$F$1134,MATCH(D11,$D$4:$D$1134,0))</f>
        <v>0.011481481481481495</v>
      </c>
    </row>
    <row r="12" spans="1:9" s="1" customFormat="1" ht="15" customHeight="1">
      <c r="A12" s="37">
        <v>9</v>
      </c>
      <c r="B12" s="39" t="s">
        <v>198</v>
      </c>
      <c r="C12" s="39" t="s">
        <v>199</v>
      </c>
      <c r="D12" s="37" t="s">
        <v>177</v>
      </c>
      <c r="E12" s="36" t="s">
        <v>200</v>
      </c>
      <c r="F12" s="42">
        <v>0.13537037037037036</v>
      </c>
      <c r="G12" s="18" t="str">
        <f t="shared" si="0"/>
        <v>4.37/km</v>
      </c>
      <c r="H12" s="19">
        <f t="shared" si="1"/>
        <v>0.025474537037037018</v>
      </c>
      <c r="I12" s="19">
        <f>F12-INDEX($F$4:$F$1134,MATCH(D12,$D$4:$D$1134,0))</f>
        <v>0.025474537037037018</v>
      </c>
    </row>
    <row r="13" spans="1:9" s="1" customFormat="1" ht="15" customHeight="1">
      <c r="A13" s="37">
        <v>10</v>
      </c>
      <c r="B13" s="36" t="s">
        <v>201</v>
      </c>
      <c r="C13" s="36" t="s">
        <v>117</v>
      </c>
      <c r="D13" s="37" t="s">
        <v>182</v>
      </c>
      <c r="E13" s="36" t="s">
        <v>202</v>
      </c>
      <c r="F13" s="42">
        <v>0.13899305555555555</v>
      </c>
      <c r="G13" s="18" t="str">
        <f t="shared" si="0"/>
        <v>4.45/km</v>
      </c>
      <c r="H13" s="19">
        <f t="shared" si="1"/>
        <v>0.029097222222222205</v>
      </c>
      <c r="I13" s="19">
        <f>F13-INDEX($F$4:$F$1134,MATCH(D13,$D$4:$D$1134,0))</f>
        <v>0.015833333333333324</v>
      </c>
    </row>
    <row r="14" spans="1:9" s="1" customFormat="1" ht="15" customHeight="1">
      <c r="A14" s="37">
        <v>11</v>
      </c>
      <c r="B14" s="39" t="s">
        <v>203</v>
      </c>
      <c r="C14" s="39" t="s">
        <v>204</v>
      </c>
      <c r="D14" s="37" t="s">
        <v>205</v>
      </c>
      <c r="E14" s="36" t="s">
        <v>206</v>
      </c>
      <c r="F14" s="42">
        <v>0.13939814814814813</v>
      </c>
      <c r="G14" s="18" t="str">
        <f t="shared" si="0"/>
        <v>4.45/km</v>
      </c>
      <c r="H14" s="19">
        <f t="shared" si="1"/>
        <v>0.029502314814814787</v>
      </c>
      <c r="I14" s="19">
        <f>F14-INDEX($F$4:$F$1134,MATCH(D14,$D$4:$D$1134,0))</f>
        <v>0</v>
      </c>
    </row>
    <row r="15" spans="1:9" s="1" customFormat="1" ht="15" customHeight="1">
      <c r="A15" s="44">
        <v>12</v>
      </c>
      <c r="B15" s="45" t="s">
        <v>207</v>
      </c>
      <c r="C15" s="45" t="s">
        <v>27</v>
      </c>
      <c r="D15" s="44" t="s">
        <v>182</v>
      </c>
      <c r="E15" s="45" t="s">
        <v>173</v>
      </c>
      <c r="F15" s="46">
        <v>0.14180555555555555</v>
      </c>
      <c r="G15" s="47" t="str">
        <f t="shared" si="0"/>
        <v>4.50/km</v>
      </c>
      <c r="H15" s="48">
        <f t="shared" si="1"/>
        <v>0.0319097222222222</v>
      </c>
      <c r="I15" s="48">
        <f>F15-INDEX($F$4:$F$1134,MATCH(D15,$D$4:$D$1134,0))</f>
        <v>0.01864583333333332</v>
      </c>
    </row>
    <row r="16" spans="1:9" s="1" customFormat="1" ht="15" customHeight="1">
      <c r="A16" s="37">
        <v>13</v>
      </c>
      <c r="B16" s="36" t="s">
        <v>208</v>
      </c>
      <c r="C16" s="36" t="s">
        <v>184</v>
      </c>
      <c r="D16" s="37" t="s">
        <v>191</v>
      </c>
      <c r="E16" s="36" t="s">
        <v>185</v>
      </c>
      <c r="F16" s="42">
        <v>0.14224537037037036</v>
      </c>
      <c r="G16" s="18" t="str">
        <f t="shared" si="0"/>
        <v>4.51/km</v>
      </c>
      <c r="H16" s="19">
        <f t="shared" si="1"/>
        <v>0.03234953703703701</v>
      </c>
      <c r="I16" s="19">
        <f>F16-INDEX($F$4:$F$1134,MATCH(D16,$D$4:$D$1134,0))</f>
        <v>0.009074074074074068</v>
      </c>
    </row>
    <row r="17" spans="1:9" s="1" customFormat="1" ht="15" customHeight="1">
      <c r="A17" s="37">
        <v>14</v>
      </c>
      <c r="B17" s="36" t="s">
        <v>209</v>
      </c>
      <c r="C17" s="36" t="s">
        <v>31</v>
      </c>
      <c r="D17" s="37" t="s">
        <v>191</v>
      </c>
      <c r="E17" s="36" t="s">
        <v>210</v>
      </c>
      <c r="F17" s="42">
        <v>0.14253472222222222</v>
      </c>
      <c r="G17" s="18" t="str">
        <f t="shared" si="0"/>
        <v>4.52/km</v>
      </c>
      <c r="H17" s="19">
        <f t="shared" si="1"/>
        <v>0.03263888888888887</v>
      </c>
      <c r="I17" s="19">
        <f>F17-INDEX($F$4:$F$1134,MATCH(D17,$D$4:$D$1134,0))</f>
        <v>0.009363425925925928</v>
      </c>
    </row>
    <row r="18" spans="1:9" s="1" customFormat="1" ht="15" customHeight="1">
      <c r="A18" s="37">
        <v>15</v>
      </c>
      <c r="B18" s="36" t="s">
        <v>211</v>
      </c>
      <c r="C18" s="36" t="s">
        <v>184</v>
      </c>
      <c r="D18" s="37" t="s">
        <v>182</v>
      </c>
      <c r="E18" s="36" t="s">
        <v>212</v>
      </c>
      <c r="F18" s="42">
        <v>0.14689814814814814</v>
      </c>
      <c r="G18" s="18" t="str">
        <f t="shared" si="0"/>
        <v>5.01/km</v>
      </c>
      <c r="H18" s="19">
        <f t="shared" si="1"/>
        <v>0.03700231481481479</v>
      </c>
      <c r="I18" s="19">
        <f>F18-INDEX($F$4:$F$1134,MATCH(D18,$D$4:$D$1134,0))</f>
        <v>0.023738425925925913</v>
      </c>
    </row>
    <row r="19" spans="1:9" s="1" customFormat="1" ht="15" customHeight="1">
      <c r="A19" s="37">
        <v>16</v>
      </c>
      <c r="B19" s="39" t="s">
        <v>213</v>
      </c>
      <c r="C19" s="39" t="s">
        <v>214</v>
      </c>
      <c r="D19" s="37" t="s">
        <v>182</v>
      </c>
      <c r="E19" s="36" t="s">
        <v>215</v>
      </c>
      <c r="F19" s="42">
        <v>0.14806712962962962</v>
      </c>
      <c r="G19" s="18" t="str">
        <f t="shared" si="0"/>
        <v>5.03/km</v>
      </c>
      <c r="H19" s="19">
        <f t="shared" si="1"/>
        <v>0.03817129629629627</v>
      </c>
      <c r="I19" s="19">
        <f>F19-INDEX($F$4:$F$1134,MATCH(D19,$D$4:$D$1134,0))</f>
        <v>0.024907407407407392</v>
      </c>
    </row>
    <row r="20" spans="1:9" s="1" customFormat="1" ht="15" customHeight="1">
      <c r="A20" s="37">
        <v>17</v>
      </c>
      <c r="B20" s="36" t="s">
        <v>216</v>
      </c>
      <c r="C20" s="36" t="s">
        <v>27</v>
      </c>
      <c r="D20" s="18" t="s">
        <v>191</v>
      </c>
      <c r="E20" s="36" t="s">
        <v>217</v>
      </c>
      <c r="F20" s="42">
        <v>0.14840277777777777</v>
      </c>
      <c r="G20" s="18" t="str">
        <f t="shared" si="0"/>
        <v>5.04/km</v>
      </c>
      <c r="H20" s="19">
        <f t="shared" si="1"/>
        <v>0.03850694444444443</v>
      </c>
      <c r="I20" s="19">
        <f>F20-INDEX($F$4:$F$1134,MATCH(D20,$D$4:$D$1134,0))</f>
        <v>0.015231481481481485</v>
      </c>
    </row>
    <row r="21" spans="1:9" s="1" customFormat="1" ht="15" customHeight="1">
      <c r="A21" s="37">
        <v>18</v>
      </c>
      <c r="B21" s="36" t="s">
        <v>218</v>
      </c>
      <c r="C21" s="36" t="s">
        <v>194</v>
      </c>
      <c r="D21" s="37" t="s">
        <v>182</v>
      </c>
      <c r="E21" s="36" t="s">
        <v>219</v>
      </c>
      <c r="F21" s="42">
        <v>0.1485300925925926</v>
      </c>
      <c r="G21" s="18" t="str">
        <f t="shared" si="0"/>
        <v>5.04/km</v>
      </c>
      <c r="H21" s="19">
        <f t="shared" si="1"/>
        <v>0.03863425925925924</v>
      </c>
      <c r="I21" s="19">
        <f>F21-INDEX($F$4:$F$1134,MATCH(D21,$D$4:$D$1134,0))</f>
        <v>0.025370370370370363</v>
      </c>
    </row>
    <row r="22" spans="1:9" s="1" customFormat="1" ht="15" customHeight="1">
      <c r="A22" s="37">
        <v>19</v>
      </c>
      <c r="B22" s="36" t="s">
        <v>220</v>
      </c>
      <c r="C22" s="36" t="s">
        <v>221</v>
      </c>
      <c r="D22" s="37" t="s">
        <v>222</v>
      </c>
      <c r="E22" s="36" t="s">
        <v>223</v>
      </c>
      <c r="F22" s="42">
        <v>0.15108796296296298</v>
      </c>
      <c r="G22" s="18" t="str">
        <f t="shared" si="0"/>
        <v>5.09/km</v>
      </c>
      <c r="H22" s="19">
        <f t="shared" si="1"/>
        <v>0.041192129629629634</v>
      </c>
      <c r="I22" s="19">
        <f>F22-INDEX($F$4:$F$1134,MATCH(D22,$D$4:$D$1134,0))</f>
        <v>0</v>
      </c>
    </row>
    <row r="23" spans="1:9" s="1" customFormat="1" ht="15" customHeight="1">
      <c r="A23" s="37">
        <v>20</v>
      </c>
      <c r="B23" s="36" t="s">
        <v>224</v>
      </c>
      <c r="C23" s="36" t="s">
        <v>225</v>
      </c>
      <c r="D23" s="37" t="s">
        <v>226</v>
      </c>
      <c r="E23" s="36" t="s">
        <v>206</v>
      </c>
      <c r="F23" s="42">
        <v>0.1525115740740741</v>
      </c>
      <c r="G23" s="18" t="str">
        <f t="shared" si="0"/>
        <v>5.12/km</v>
      </c>
      <c r="H23" s="19">
        <f t="shared" si="1"/>
        <v>0.042615740740740746</v>
      </c>
      <c r="I23" s="19">
        <f>F23-INDEX($F$4:$F$1134,MATCH(D23,$D$4:$D$1134,0))</f>
        <v>0</v>
      </c>
    </row>
    <row r="24" spans="1:9" s="1" customFormat="1" ht="15" customHeight="1">
      <c r="A24" s="37">
        <v>21</v>
      </c>
      <c r="B24" s="36" t="s">
        <v>227</v>
      </c>
      <c r="C24" s="36" t="s">
        <v>44</v>
      </c>
      <c r="D24" s="37" t="s">
        <v>182</v>
      </c>
      <c r="E24" s="36" t="s">
        <v>219</v>
      </c>
      <c r="F24" s="42">
        <v>0.15511574074074075</v>
      </c>
      <c r="G24" s="18" t="str">
        <f t="shared" si="0"/>
        <v>5.18/km</v>
      </c>
      <c r="H24" s="19">
        <f t="shared" si="1"/>
        <v>0.0452199074074074</v>
      </c>
      <c r="I24" s="19">
        <f>F24-INDEX($F$4:$F$1134,MATCH(D24,$D$4:$D$1134,0))</f>
        <v>0.03195601851851852</v>
      </c>
    </row>
    <row r="25" spans="1:9" s="1" customFormat="1" ht="15" customHeight="1">
      <c r="A25" s="37">
        <v>22</v>
      </c>
      <c r="B25" s="39" t="s">
        <v>228</v>
      </c>
      <c r="C25" s="39" t="s">
        <v>229</v>
      </c>
      <c r="D25" s="37" t="s">
        <v>226</v>
      </c>
      <c r="E25" s="36" t="s">
        <v>230</v>
      </c>
      <c r="F25" s="42">
        <v>0.1554861111111111</v>
      </c>
      <c r="G25" s="18" t="str">
        <f t="shared" si="0"/>
        <v>5.18/km</v>
      </c>
      <c r="H25" s="19">
        <f t="shared" si="1"/>
        <v>0.04559027777777776</v>
      </c>
      <c r="I25" s="19">
        <f>F25-INDEX($F$4:$F$1134,MATCH(D25,$D$4:$D$1134,0))</f>
        <v>0.0029745370370370117</v>
      </c>
    </row>
    <row r="26" spans="1:9" s="1" customFormat="1" ht="15" customHeight="1">
      <c r="A26" s="44">
        <v>23</v>
      </c>
      <c r="B26" s="45" t="s">
        <v>231</v>
      </c>
      <c r="C26" s="45" t="s">
        <v>232</v>
      </c>
      <c r="D26" s="44" t="s">
        <v>222</v>
      </c>
      <c r="E26" s="45" t="s">
        <v>173</v>
      </c>
      <c r="F26" s="46">
        <v>0.15709490740740742</v>
      </c>
      <c r="G26" s="47" t="str">
        <f t="shared" si="0"/>
        <v>5.22/km</v>
      </c>
      <c r="H26" s="48">
        <f t="shared" si="1"/>
        <v>0.047199074074074074</v>
      </c>
      <c r="I26" s="48">
        <f>F26-INDEX($F$4:$F$1134,MATCH(D26,$D$4:$D$1134,0))</f>
        <v>0.00600694444444444</v>
      </c>
    </row>
    <row r="27" spans="1:9" s="2" customFormat="1" ht="15" customHeight="1">
      <c r="A27" s="37">
        <v>24</v>
      </c>
      <c r="B27" s="36" t="s">
        <v>233</v>
      </c>
      <c r="C27" s="36" t="s">
        <v>194</v>
      </c>
      <c r="D27" s="37" t="s">
        <v>182</v>
      </c>
      <c r="E27" s="36" t="s">
        <v>234</v>
      </c>
      <c r="F27" s="42">
        <v>0.15871527777777777</v>
      </c>
      <c r="G27" s="18" t="str">
        <f t="shared" si="0"/>
        <v>5.25/km</v>
      </c>
      <c r="H27" s="19">
        <f t="shared" si="1"/>
        <v>0.04881944444444443</v>
      </c>
      <c r="I27" s="19">
        <f>F27-INDEX($F$4:$F$1134,MATCH(D27,$D$4:$D$1134,0))</f>
        <v>0.03555555555555555</v>
      </c>
    </row>
    <row r="28" spans="1:9" s="1" customFormat="1" ht="15" customHeight="1">
      <c r="A28" s="37">
        <v>25</v>
      </c>
      <c r="B28" s="36" t="s">
        <v>235</v>
      </c>
      <c r="C28" s="36" t="s">
        <v>221</v>
      </c>
      <c r="D28" s="37" t="s">
        <v>191</v>
      </c>
      <c r="E28" s="36" t="s">
        <v>236</v>
      </c>
      <c r="F28" s="42">
        <v>0.1590625</v>
      </c>
      <c r="G28" s="18" t="str">
        <f t="shared" si="0"/>
        <v>5.26/km</v>
      </c>
      <c r="H28" s="19">
        <f t="shared" si="1"/>
        <v>0.04916666666666665</v>
      </c>
      <c r="I28" s="19">
        <f>F28-INDEX($F$4:$F$1134,MATCH(D28,$D$4:$D$1134,0))</f>
        <v>0.025891203703703708</v>
      </c>
    </row>
    <row r="29" spans="1:9" s="1" customFormat="1" ht="15" customHeight="1">
      <c r="A29" s="37">
        <v>26</v>
      </c>
      <c r="B29" s="36" t="s">
        <v>237</v>
      </c>
      <c r="C29" s="36" t="s">
        <v>196</v>
      </c>
      <c r="D29" s="37" t="s">
        <v>182</v>
      </c>
      <c r="E29" s="36" t="s">
        <v>238</v>
      </c>
      <c r="F29" s="42">
        <v>0.15916666666666668</v>
      </c>
      <c r="G29" s="18" t="str">
        <f t="shared" si="0"/>
        <v>5.26/km</v>
      </c>
      <c r="H29" s="19">
        <f t="shared" si="1"/>
        <v>0.04927083333333333</v>
      </c>
      <c r="I29" s="19">
        <f>F29-INDEX($F$4:$F$1134,MATCH(D29,$D$4:$D$1134,0))</f>
        <v>0.03600694444444445</v>
      </c>
    </row>
    <row r="30" spans="1:9" s="1" customFormat="1" ht="15" customHeight="1">
      <c r="A30" s="37">
        <v>27</v>
      </c>
      <c r="B30" s="36" t="s">
        <v>239</v>
      </c>
      <c r="C30" s="36" t="s">
        <v>240</v>
      </c>
      <c r="D30" s="37" t="s">
        <v>191</v>
      </c>
      <c r="E30" s="36" t="s">
        <v>241</v>
      </c>
      <c r="F30" s="42">
        <v>0.16203703703703703</v>
      </c>
      <c r="G30" s="18" t="str">
        <f t="shared" si="0"/>
        <v>5.32/km</v>
      </c>
      <c r="H30" s="19">
        <f t="shared" si="1"/>
        <v>0.05214120370370369</v>
      </c>
      <c r="I30" s="19">
        <f>F30-INDEX($F$4:$F$1134,MATCH(D30,$D$4:$D$1134,0))</f>
        <v>0.028865740740740747</v>
      </c>
    </row>
    <row r="31" spans="1:9" s="1" customFormat="1" ht="15" customHeight="1">
      <c r="A31" s="37">
        <v>28</v>
      </c>
      <c r="B31" s="39" t="s">
        <v>242</v>
      </c>
      <c r="C31" s="39" t="s">
        <v>214</v>
      </c>
      <c r="D31" s="18" t="s">
        <v>182</v>
      </c>
      <c r="E31" s="36" t="s">
        <v>243</v>
      </c>
      <c r="F31" s="42">
        <v>0.1641550925925926</v>
      </c>
      <c r="G31" s="18" t="str">
        <f t="shared" si="0"/>
        <v>5.36/km</v>
      </c>
      <c r="H31" s="19">
        <f t="shared" si="1"/>
        <v>0.05425925925925924</v>
      </c>
      <c r="I31" s="19">
        <f>F31-INDEX($F$4:$F$1134,MATCH(D31,$D$4:$D$1134,0))</f>
        <v>0.04099537037037036</v>
      </c>
    </row>
    <row r="32" spans="1:9" s="1" customFormat="1" ht="15" customHeight="1">
      <c r="A32" s="37">
        <v>29</v>
      </c>
      <c r="B32" s="39" t="s">
        <v>244</v>
      </c>
      <c r="C32" s="39" t="s">
        <v>82</v>
      </c>
      <c r="D32" s="18" t="s">
        <v>182</v>
      </c>
      <c r="E32" s="36" t="s">
        <v>234</v>
      </c>
      <c r="F32" s="42">
        <v>0.16729166666666664</v>
      </c>
      <c r="G32" s="18" t="str">
        <f t="shared" si="0"/>
        <v>5.43/km</v>
      </c>
      <c r="H32" s="19">
        <f t="shared" si="1"/>
        <v>0.0573958333333333</v>
      </c>
      <c r="I32" s="19">
        <f>F32-INDEX($F$4:$F$1134,MATCH(D32,$D$4:$D$1134,0))</f>
        <v>0.04413194444444442</v>
      </c>
    </row>
    <row r="33" spans="1:9" s="1" customFormat="1" ht="15" customHeight="1">
      <c r="A33" s="37">
        <v>30</v>
      </c>
      <c r="B33" s="39" t="s">
        <v>245</v>
      </c>
      <c r="C33" s="39" t="s">
        <v>38</v>
      </c>
      <c r="D33" s="37" t="s">
        <v>182</v>
      </c>
      <c r="E33" s="36" t="s">
        <v>246</v>
      </c>
      <c r="F33" s="42">
        <v>0.16822916666666665</v>
      </c>
      <c r="G33" s="18" t="str">
        <f t="shared" si="0"/>
        <v>5.44/km</v>
      </c>
      <c r="H33" s="19">
        <f t="shared" si="1"/>
        <v>0.058333333333333307</v>
      </c>
      <c r="I33" s="19">
        <f>F33-INDEX($F$4:$F$1134,MATCH(D33,$D$4:$D$1134,0))</f>
        <v>0.045069444444444426</v>
      </c>
    </row>
    <row r="34" spans="1:9" s="1" customFormat="1" ht="15" customHeight="1">
      <c r="A34" s="37">
        <v>31</v>
      </c>
      <c r="B34" s="36" t="s">
        <v>247</v>
      </c>
      <c r="C34" s="36" t="s">
        <v>36</v>
      </c>
      <c r="D34" s="37" t="s">
        <v>177</v>
      </c>
      <c r="E34" s="36" t="s">
        <v>248</v>
      </c>
      <c r="F34" s="42">
        <v>0.16846064814814812</v>
      </c>
      <c r="G34" s="18" t="str">
        <f t="shared" si="0"/>
        <v>5.45/km</v>
      </c>
      <c r="H34" s="19">
        <f t="shared" si="1"/>
        <v>0.05856481481481478</v>
      </c>
      <c r="I34" s="19">
        <f>F34-INDEX($F$4:$F$1134,MATCH(D34,$D$4:$D$1134,0))</f>
        <v>0.05856481481481478</v>
      </c>
    </row>
    <row r="35" spans="1:9" s="1" customFormat="1" ht="15" customHeight="1">
      <c r="A35" s="37">
        <v>32</v>
      </c>
      <c r="B35" s="36" t="s">
        <v>249</v>
      </c>
      <c r="C35" s="36" t="s">
        <v>250</v>
      </c>
      <c r="D35" s="37" t="s">
        <v>205</v>
      </c>
      <c r="E35" s="36" t="s">
        <v>251</v>
      </c>
      <c r="F35" s="42">
        <v>0.1686226851851852</v>
      </c>
      <c r="G35" s="18" t="str">
        <f t="shared" si="0"/>
        <v>5.45/km</v>
      </c>
      <c r="H35" s="19">
        <f t="shared" si="1"/>
        <v>0.05872685185185185</v>
      </c>
      <c r="I35" s="19">
        <f>F35-INDEX($F$4:$F$1134,MATCH(D35,$D$4:$D$1134,0))</f>
        <v>0.029224537037037063</v>
      </c>
    </row>
    <row r="36" spans="1:9" s="1" customFormat="1" ht="15" customHeight="1">
      <c r="A36" s="37">
        <v>33</v>
      </c>
      <c r="B36" s="36" t="s">
        <v>252</v>
      </c>
      <c r="C36" s="36" t="s">
        <v>253</v>
      </c>
      <c r="D36" s="37" t="s">
        <v>254</v>
      </c>
      <c r="E36" s="36" t="s">
        <v>29</v>
      </c>
      <c r="F36" s="42">
        <v>0.16950231481481481</v>
      </c>
      <c r="G36" s="18" t="str">
        <f aca="true" t="shared" si="2" ref="G36:G65">TEXT(INT((HOUR(F36)*3600+MINUTE(F36)*60+SECOND(F36))/$I$2/60),"0")&amp;"."&amp;TEXT(MOD((HOUR(F36)*3600+MINUTE(F36)*60+SECOND(F36))/$I$2,60),"00")&amp;"/km"</f>
        <v>5.47/km</v>
      </c>
      <c r="H36" s="19">
        <f aca="true" t="shared" si="3" ref="H36:H65">F36-$F$4</f>
        <v>0.05960648148148147</v>
      </c>
      <c r="I36" s="19">
        <f>F36-INDEX($F$4:$F$1134,MATCH(D36,$D$4:$D$1134,0))</f>
        <v>0</v>
      </c>
    </row>
    <row r="37" spans="1:9" s="1" customFormat="1" ht="15" customHeight="1">
      <c r="A37" s="37">
        <v>34</v>
      </c>
      <c r="B37" s="39" t="s">
        <v>255</v>
      </c>
      <c r="C37" s="39" t="s">
        <v>162</v>
      </c>
      <c r="D37" s="18" t="s">
        <v>177</v>
      </c>
      <c r="E37" s="39" t="s">
        <v>197</v>
      </c>
      <c r="F37" s="42">
        <v>0.16980324074074074</v>
      </c>
      <c r="G37" s="18" t="str">
        <f t="shared" si="2"/>
        <v>5.48/km</v>
      </c>
      <c r="H37" s="19">
        <f t="shared" si="3"/>
        <v>0.059907407407407395</v>
      </c>
      <c r="I37" s="19">
        <f>F37-INDEX($F$4:$F$1134,MATCH(D37,$D$4:$D$1134,0))</f>
        <v>0.059907407407407395</v>
      </c>
    </row>
    <row r="38" spans="1:9" s="1" customFormat="1" ht="15" customHeight="1">
      <c r="A38" s="37">
        <v>35</v>
      </c>
      <c r="B38" s="36" t="s">
        <v>256</v>
      </c>
      <c r="C38" s="36" t="s">
        <v>257</v>
      </c>
      <c r="D38" s="37" t="s">
        <v>182</v>
      </c>
      <c r="E38" s="36" t="s">
        <v>258</v>
      </c>
      <c r="F38" s="42">
        <v>0.17449074074074075</v>
      </c>
      <c r="G38" s="18" t="str">
        <f t="shared" si="2"/>
        <v>5.57/km</v>
      </c>
      <c r="H38" s="19">
        <f t="shared" si="3"/>
        <v>0.0645949074074074</v>
      </c>
      <c r="I38" s="19">
        <f>F38-INDEX($F$4:$F$1134,MATCH(D38,$D$4:$D$1134,0))</f>
        <v>0.051331018518518526</v>
      </c>
    </row>
    <row r="39" spans="1:9" s="1" customFormat="1" ht="15" customHeight="1">
      <c r="A39" s="44">
        <v>36</v>
      </c>
      <c r="B39" s="61" t="s">
        <v>259</v>
      </c>
      <c r="C39" s="61" t="s">
        <v>31</v>
      </c>
      <c r="D39" s="47" t="s">
        <v>182</v>
      </c>
      <c r="E39" s="45" t="s">
        <v>173</v>
      </c>
      <c r="F39" s="46">
        <v>0.17806712962962964</v>
      </c>
      <c r="G39" s="47" t="str">
        <f t="shared" si="2"/>
        <v>6.05/km</v>
      </c>
      <c r="H39" s="48">
        <f t="shared" si="3"/>
        <v>0.0681712962962963</v>
      </c>
      <c r="I39" s="48">
        <f>F39-INDEX($F$4:$F$1134,MATCH(D39,$D$4:$D$1134,0))</f>
        <v>0.05490740740740742</v>
      </c>
    </row>
    <row r="40" spans="1:9" s="1" customFormat="1" ht="15" customHeight="1">
      <c r="A40" s="37">
        <v>37</v>
      </c>
      <c r="B40" s="36" t="s">
        <v>260</v>
      </c>
      <c r="C40" s="36" t="s">
        <v>261</v>
      </c>
      <c r="D40" s="37" t="s">
        <v>182</v>
      </c>
      <c r="E40" s="36" t="s">
        <v>262</v>
      </c>
      <c r="F40" s="42">
        <v>0.17927083333333335</v>
      </c>
      <c r="G40" s="18" t="str">
        <f t="shared" si="2"/>
        <v>6.07/km</v>
      </c>
      <c r="H40" s="19">
        <f t="shared" si="3"/>
        <v>0.069375</v>
      </c>
      <c r="I40" s="19">
        <f>F40-INDEX($F$4:$F$1134,MATCH(D40,$D$4:$D$1134,0))</f>
        <v>0.056111111111111125</v>
      </c>
    </row>
    <row r="41" spans="1:9" s="1" customFormat="1" ht="15" customHeight="1">
      <c r="A41" s="37">
        <v>38</v>
      </c>
      <c r="B41" s="36" t="s">
        <v>263</v>
      </c>
      <c r="C41" s="36" t="s">
        <v>264</v>
      </c>
      <c r="D41" s="37" t="s">
        <v>182</v>
      </c>
      <c r="E41" s="36" t="s">
        <v>212</v>
      </c>
      <c r="F41" s="42">
        <v>0.1794097222222222</v>
      </c>
      <c r="G41" s="18" t="str">
        <f t="shared" si="2"/>
        <v>6.07/km</v>
      </c>
      <c r="H41" s="19">
        <f t="shared" si="3"/>
        <v>0.06951388888888886</v>
      </c>
      <c r="I41" s="19">
        <f>F41-INDEX($F$4:$F$1134,MATCH(D41,$D$4:$D$1134,0))</f>
        <v>0.05624999999999998</v>
      </c>
    </row>
    <row r="42" spans="1:9" s="1" customFormat="1" ht="15" customHeight="1">
      <c r="A42" s="37">
        <v>39</v>
      </c>
      <c r="B42" s="39" t="s">
        <v>265</v>
      </c>
      <c r="C42" s="39" t="s">
        <v>199</v>
      </c>
      <c r="D42" s="18" t="s">
        <v>182</v>
      </c>
      <c r="E42" s="39" t="s">
        <v>158</v>
      </c>
      <c r="F42" s="42">
        <v>0.18172453703703703</v>
      </c>
      <c r="G42" s="18" t="str">
        <f t="shared" si="2"/>
        <v>6.12/km</v>
      </c>
      <c r="H42" s="19">
        <f t="shared" si="3"/>
        <v>0.07182870370370369</v>
      </c>
      <c r="I42" s="19">
        <f>F42-INDEX($F$4:$F$1134,MATCH(D42,$D$4:$D$1134,0))</f>
        <v>0.058564814814814806</v>
      </c>
    </row>
    <row r="43" spans="1:9" s="1" customFormat="1" ht="15" customHeight="1">
      <c r="A43" s="37">
        <v>40</v>
      </c>
      <c r="B43" s="39" t="s">
        <v>266</v>
      </c>
      <c r="C43" s="39" t="s">
        <v>267</v>
      </c>
      <c r="D43" s="18" t="s">
        <v>222</v>
      </c>
      <c r="E43" s="36" t="s">
        <v>268</v>
      </c>
      <c r="F43" s="42">
        <v>0.18453703703703705</v>
      </c>
      <c r="G43" s="18" t="str">
        <f t="shared" si="2"/>
        <v>6.18/km</v>
      </c>
      <c r="H43" s="19">
        <f t="shared" si="3"/>
        <v>0.07464120370370371</v>
      </c>
      <c r="I43" s="19">
        <f>F43-INDEX($F$4:$F$1134,MATCH(D43,$D$4:$D$1134,0))</f>
        <v>0.033449074074074076</v>
      </c>
    </row>
    <row r="44" spans="1:9" s="1" customFormat="1" ht="15" customHeight="1">
      <c r="A44" s="37">
        <v>41</v>
      </c>
      <c r="B44" s="36" t="s">
        <v>269</v>
      </c>
      <c r="C44" s="36" t="s">
        <v>270</v>
      </c>
      <c r="D44" s="18" t="s">
        <v>177</v>
      </c>
      <c r="E44" s="36" t="s">
        <v>271</v>
      </c>
      <c r="F44" s="42">
        <v>0.18692129629629628</v>
      </c>
      <c r="G44" s="18" t="str">
        <f t="shared" si="2"/>
        <v>6.23/km</v>
      </c>
      <c r="H44" s="19">
        <f t="shared" si="3"/>
        <v>0.07702546296296293</v>
      </c>
      <c r="I44" s="19">
        <f>F44-INDEX($F$4:$F$1134,MATCH(D44,$D$4:$D$1134,0))</f>
        <v>0.07702546296296293</v>
      </c>
    </row>
    <row r="45" spans="1:9" s="1" customFormat="1" ht="15" customHeight="1">
      <c r="A45" s="37">
        <v>42</v>
      </c>
      <c r="B45" s="39" t="s">
        <v>272</v>
      </c>
      <c r="C45" s="39" t="s">
        <v>273</v>
      </c>
      <c r="D45" s="18" t="s">
        <v>182</v>
      </c>
      <c r="E45" s="36" t="s">
        <v>248</v>
      </c>
      <c r="F45" s="42">
        <v>0.18991898148148148</v>
      </c>
      <c r="G45" s="18" t="str">
        <f t="shared" si="2"/>
        <v>6.29/km</v>
      </c>
      <c r="H45" s="19">
        <f t="shared" si="3"/>
        <v>0.08002314814814813</v>
      </c>
      <c r="I45" s="19">
        <f>F45-INDEX($F$4:$F$1134,MATCH(D45,$D$4:$D$1134,0))</f>
        <v>0.06675925925925925</v>
      </c>
    </row>
    <row r="46" spans="1:9" s="1" customFormat="1" ht="15" customHeight="1">
      <c r="A46" s="37">
        <v>43</v>
      </c>
      <c r="B46" s="36" t="s">
        <v>274</v>
      </c>
      <c r="C46" s="36" t="s">
        <v>275</v>
      </c>
      <c r="D46" s="37" t="s">
        <v>182</v>
      </c>
      <c r="E46" s="36" t="s">
        <v>158</v>
      </c>
      <c r="F46" s="42">
        <v>0.19434027777777776</v>
      </c>
      <c r="G46" s="18" t="str">
        <f t="shared" si="2"/>
        <v>6.38/km</v>
      </c>
      <c r="H46" s="19">
        <f t="shared" si="3"/>
        <v>0.08444444444444442</v>
      </c>
      <c r="I46" s="19">
        <f>F46-INDEX($F$4:$F$1134,MATCH(D46,$D$4:$D$1134,0))</f>
        <v>0.07118055555555554</v>
      </c>
    </row>
    <row r="47" spans="1:9" s="1" customFormat="1" ht="15" customHeight="1">
      <c r="A47" s="37">
        <v>44</v>
      </c>
      <c r="B47" s="36" t="s">
        <v>276</v>
      </c>
      <c r="C47" s="36" t="s">
        <v>277</v>
      </c>
      <c r="D47" s="37" t="s">
        <v>226</v>
      </c>
      <c r="E47" s="36" t="s">
        <v>278</v>
      </c>
      <c r="F47" s="42">
        <v>0.19668981481481482</v>
      </c>
      <c r="G47" s="18" t="str">
        <f t="shared" si="2"/>
        <v>6.43/km</v>
      </c>
      <c r="H47" s="19">
        <f t="shared" si="3"/>
        <v>0.08679398148148147</v>
      </c>
      <c r="I47" s="19">
        <f>F47-INDEX($F$4:$F$1134,MATCH(D47,$D$4:$D$1134,0))</f>
        <v>0.044178240740740726</v>
      </c>
    </row>
    <row r="48" spans="1:9" s="1" customFormat="1" ht="15" customHeight="1">
      <c r="A48" s="37">
        <v>45</v>
      </c>
      <c r="B48" s="36" t="s">
        <v>279</v>
      </c>
      <c r="C48" s="36" t="s">
        <v>280</v>
      </c>
      <c r="D48" s="37" t="s">
        <v>182</v>
      </c>
      <c r="E48" s="36" t="s">
        <v>248</v>
      </c>
      <c r="F48" s="42">
        <v>0.20017361111111112</v>
      </c>
      <c r="G48" s="18" t="str">
        <f t="shared" si="2"/>
        <v>6.50/km</v>
      </c>
      <c r="H48" s="19">
        <f t="shared" si="3"/>
        <v>0.09027777777777778</v>
      </c>
      <c r="I48" s="19">
        <f>F48-INDEX($F$4:$F$1134,MATCH(D48,$D$4:$D$1134,0))</f>
        <v>0.0770138888888889</v>
      </c>
    </row>
    <row r="49" spans="1:9" s="1" customFormat="1" ht="15" customHeight="1">
      <c r="A49" s="37">
        <v>46</v>
      </c>
      <c r="B49" s="39" t="s">
        <v>281</v>
      </c>
      <c r="C49" s="39" t="s">
        <v>240</v>
      </c>
      <c r="D49" s="18" t="s">
        <v>222</v>
      </c>
      <c r="E49" s="36" t="s">
        <v>212</v>
      </c>
      <c r="F49" s="42">
        <v>0.2010185185185185</v>
      </c>
      <c r="G49" s="18" t="str">
        <f t="shared" si="2"/>
        <v>6.52/km</v>
      </c>
      <c r="H49" s="19">
        <f t="shared" si="3"/>
        <v>0.09112268518518517</v>
      </c>
      <c r="I49" s="19">
        <f>F49-INDEX($F$4:$F$1134,MATCH(D49,$D$4:$D$1134,0))</f>
        <v>0.049930555555555534</v>
      </c>
    </row>
    <row r="50" spans="1:9" s="1" customFormat="1" ht="15" customHeight="1">
      <c r="A50" s="37">
        <v>47</v>
      </c>
      <c r="B50" s="39" t="s">
        <v>282</v>
      </c>
      <c r="C50" s="39" t="s">
        <v>283</v>
      </c>
      <c r="D50" s="18" t="s">
        <v>222</v>
      </c>
      <c r="E50" s="36" t="s">
        <v>284</v>
      </c>
      <c r="F50" s="42">
        <v>0.20108796296296297</v>
      </c>
      <c r="G50" s="18" t="str">
        <f t="shared" si="2"/>
        <v>6.52/km</v>
      </c>
      <c r="H50" s="19">
        <f t="shared" si="3"/>
        <v>0.09119212962962962</v>
      </c>
      <c r="I50" s="19">
        <f>F50-INDEX($F$4:$F$1134,MATCH(D50,$D$4:$D$1134,0))</f>
        <v>0.04999999999999999</v>
      </c>
    </row>
    <row r="51" spans="1:9" s="1" customFormat="1" ht="15" customHeight="1">
      <c r="A51" s="37">
        <v>48</v>
      </c>
      <c r="B51" s="39" t="s">
        <v>285</v>
      </c>
      <c r="C51" s="39" t="s">
        <v>286</v>
      </c>
      <c r="D51" s="18" t="s">
        <v>287</v>
      </c>
      <c r="E51" s="36" t="s">
        <v>288</v>
      </c>
      <c r="F51" s="42">
        <v>0.20202546296296298</v>
      </c>
      <c r="G51" s="18" t="str">
        <f t="shared" si="2"/>
        <v>6.54/km</v>
      </c>
      <c r="H51" s="19">
        <f t="shared" si="3"/>
        <v>0.09212962962962963</v>
      </c>
      <c r="I51" s="19">
        <f>F51-INDEX($F$4:$F$1134,MATCH(D51,$D$4:$D$1134,0))</f>
        <v>0</v>
      </c>
    </row>
    <row r="52" spans="1:9" s="1" customFormat="1" ht="15" customHeight="1">
      <c r="A52" s="37">
        <v>49</v>
      </c>
      <c r="B52" s="36" t="s">
        <v>289</v>
      </c>
      <c r="C52" s="36" t="s">
        <v>290</v>
      </c>
      <c r="D52" s="37" t="s">
        <v>222</v>
      </c>
      <c r="E52" s="36" t="s">
        <v>291</v>
      </c>
      <c r="F52" s="42">
        <v>0.2070833333333333</v>
      </c>
      <c r="G52" s="18" t="str">
        <f t="shared" si="2"/>
        <v>7.04/km</v>
      </c>
      <c r="H52" s="19">
        <f t="shared" si="3"/>
        <v>0.09718749999999997</v>
      </c>
      <c r="I52" s="19">
        <f>F52-INDEX($F$4:$F$1134,MATCH(D52,$D$4:$D$1134,0))</f>
        <v>0.055995370370370334</v>
      </c>
    </row>
    <row r="53" spans="1:9" s="3" customFormat="1" ht="15" customHeight="1">
      <c r="A53" s="37">
        <v>50</v>
      </c>
      <c r="B53" s="36" t="s">
        <v>292</v>
      </c>
      <c r="C53" s="36" t="s">
        <v>293</v>
      </c>
      <c r="D53" s="37" t="s">
        <v>191</v>
      </c>
      <c r="E53" s="36" t="s">
        <v>248</v>
      </c>
      <c r="F53" s="42">
        <v>0.20753472222222222</v>
      </c>
      <c r="G53" s="18" t="str">
        <f t="shared" si="2"/>
        <v>7.05/km</v>
      </c>
      <c r="H53" s="19">
        <f t="shared" si="3"/>
        <v>0.09763888888888887</v>
      </c>
      <c r="I53" s="19">
        <f>F53-INDEX($F$4:$F$1134,MATCH(D53,$D$4:$D$1134,0))</f>
        <v>0.07436342592592593</v>
      </c>
    </row>
    <row r="54" spans="1:9" s="1" customFormat="1" ht="15" customHeight="1">
      <c r="A54" s="37">
        <v>51</v>
      </c>
      <c r="B54" s="36" t="s">
        <v>294</v>
      </c>
      <c r="C54" s="36" t="s">
        <v>264</v>
      </c>
      <c r="D54" s="37" t="s">
        <v>182</v>
      </c>
      <c r="E54" s="36" t="s">
        <v>206</v>
      </c>
      <c r="F54" s="42">
        <v>0.20802083333333332</v>
      </c>
      <c r="G54" s="18" t="str">
        <f t="shared" si="2"/>
        <v>7.06/km</v>
      </c>
      <c r="H54" s="19">
        <f t="shared" si="3"/>
        <v>0.09812499999999998</v>
      </c>
      <c r="I54" s="19">
        <f>F54-INDEX($F$4:$F$1134,MATCH(D54,$D$4:$D$1134,0))</f>
        <v>0.0848611111111111</v>
      </c>
    </row>
    <row r="55" spans="1:9" s="1" customFormat="1" ht="15" customHeight="1">
      <c r="A55" s="37">
        <v>52</v>
      </c>
      <c r="B55" s="36" t="s">
        <v>295</v>
      </c>
      <c r="C55" s="36" t="s">
        <v>196</v>
      </c>
      <c r="D55" s="37" t="s">
        <v>191</v>
      </c>
      <c r="E55" s="36" t="s">
        <v>296</v>
      </c>
      <c r="F55" s="42">
        <v>0.20806712962962962</v>
      </c>
      <c r="G55" s="18" t="str">
        <f t="shared" si="2"/>
        <v>7.06/km</v>
      </c>
      <c r="H55" s="19">
        <f t="shared" si="3"/>
        <v>0.09817129629629627</v>
      </c>
      <c r="I55" s="19">
        <f>F55-INDEX($F$4:$F$1134,MATCH(D55,$D$4:$D$1134,0))</f>
        <v>0.07489583333333333</v>
      </c>
    </row>
    <row r="56" spans="1:9" s="1" customFormat="1" ht="15" customHeight="1">
      <c r="A56" s="37">
        <v>53</v>
      </c>
      <c r="B56" s="36" t="s">
        <v>297</v>
      </c>
      <c r="C56" s="36" t="s">
        <v>298</v>
      </c>
      <c r="D56" s="18" t="s">
        <v>222</v>
      </c>
      <c r="E56" s="36" t="s">
        <v>158</v>
      </c>
      <c r="F56" s="42">
        <v>0.20836805555555557</v>
      </c>
      <c r="G56" s="18" t="str">
        <f t="shared" si="2"/>
        <v>7.07/km</v>
      </c>
      <c r="H56" s="19">
        <f t="shared" si="3"/>
        <v>0.09847222222222222</v>
      </c>
      <c r="I56" s="19">
        <f>F56-INDEX($F$4:$F$1134,MATCH(D56,$D$4:$D$1134,0))</f>
        <v>0.05728009259259259</v>
      </c>
    </row>
    <row r="57" spans="1:9" s="1" customFormat="1" ht="15" customHeight="1">
      <c r="A57" s="37">
        <v>54</v>
      </c>
      <c r="B57" s="36" t="s">
        <v>299</v>
      </c>
      <c r="C57" s="36" t="s">
        <v>300</v>
      </c>
      <c r="D57" s="18" t="s">
        <v>205</v>
      </c>
      <c r="E57" s="36" t="s">
        <v>301</v>
      </c>
      <c r="F57" s="42">
        <v>0.2083912037037037</v>
      </c>
      <c r="G57" s="18" t="str">
        <f t="shared" si="2"/>
        <v>7.07/km</v>
      </c>
      <c r="H57" s="19">
        <f t="shared" si="3"/>
        <v>0.09849537037037036</v>
      </c>
      <c r="I57" s="19">
        <f>F57-INDEX($F$4:$F$1134,MATCH(D57,$D$4:$D$1134,0))</f>
        <v>0.06899305555555557</v>
      </c>
    </row>
    <row r="58" spans="1:9" s="1" customFormat="1" ht="15" customHeight="1">
      <c r="A58" s="37">
        <v>55</v>
      </c>
      <c r="B58" s="36" t="s">
        <v>302</v>
      </c>
      <c r="C58" s="36" t="s">
        <v>303</v>
      </c>
      <c r="D58" s="37" t="s">
        <v>205</v>
      </c>
      <c r="E58" s="36" t="s">
        <v>304</v>
      </c>
      <c r="F58" s="42">
        <v>0.2098263888888889</v>
      </c>
      <c r="G58" s="18" t="str">
        <f t="shared" si="2"/>
        <v>7.10/km</v>
      </c>
      <c r="H58" s="19">
        <f t="shared" si="3"/>
        <v>0.09993055555555556</v>
      </c>
      <c r="I58" s="19">
        <f>F58-INDEX($F$4:$F$1134,MATCH(D58,$D$4:$D$1134,0))</f>
        <v>0.07042824074074078</v>
      </c>
    </row>
    <row r="59" spans="1:9" s="1" customFormat="1" ht="15" customHeight="1">
      <c r="A59" s="37">
        <v>56</v>
      </c>
      <c r="B59" s="36" t="s">
        <v>305</v>
      </c>
      <c r="C59" s="36" t="s">
        <v>306</v>
      </c>
      <c r="D59" s="37" t="s">
        <v>205</v>
      </c>
      <c r="E59" s="36" t="s">
        <v>304</v>
      </c>
      <c r="F59" s="42">
        <v>0.2117013888888889</v>
      </c>
      <c r="G59" s="18" t="str">
        <f t="shared" si="2"/>
        <v>7.13/km</v>
      </c>
      <c r="H59" s="19">
        <f t="shared" si="3"/>
        <v>0.10180555555555555</v>
      </c>
      <c r="I59" s="19">
        <f>F59-INDEX($F$4:$F$1134,MATCH(D59,$D$4:$D$1134,0))</f>
        <v>0.07230324074074077</v>
      </c>
    </row>
    <row r="60" spans="1:9" s="1" customFormat="1" ht="15" customHeight="1">
      <c r="A60" s="37">
        <v>57</v>
      </c>
      <c r="B60" s="36" t="s">
        <v>307</v>
      </c>
      <c r="C60" s="36" t="s">
        <v>27</v>
      </c>
      <c r="D60" s="37" t="s">
        <v>191</v>
      </c>
      <c r="E60" s="36" t="s">
        <v>304</v>
      </c>
      <c r="F60" s="42">
        <v>0.21171296296296296</v>
      </c>
      <c r="G60" s="18" t="str">
        <f t="shared" si="2"/>
        <v>7.14/km</v>
      </c>
      <c r="H60" s="19">
        <f t="shared" si="3"/>
        <v>0.10181712962962962</v>
      </c>
      <c r="I60" s="19">
        <f>F60-INDEX($F$4:$F$1134,MATCH(D60,$D$4:$D$1134,0))</f>
        <v>0.07854166666666668</v>
      </c>
    </row>
    <row r="61" spans="1:9" s="1" customFormat="1" ht="15" customHeight="1">
      <c r="A61" s="37">
        <v>58</v>
      </c>
      <c r="B61" s="39" t="s">
        <v>308</v>
      </c>
      <c r="C61" s="39" t="s">
        <v>309</v>
      </c>
      <c r="D61" s="18" t="s">
        <v>310</v>
      </c>
      <c r="E61" s="36" t="s">
        <v>212</v>
      </c>
      <c r="F61" s="42">
        <v>0.22777777777777777</v>
      </c>
      <c r="G61" s="18" t="str">
        <f t="shared" si="2"/>
        <v>7.46/km</v>
      </c>
      <c r="H61" s="19">
        <f t="shared" si="3"/>
        <v>0.11788194444444443</v>
      </c>
      <c r="I61" s="19">
        <f>F61-INDEX($F$4:$F$1134,MATCH(D61,$D$4:$D$1134,0))</f>
        <v>0</v>
      </c>
    </row>
    <row r="62" spans="1:9" s="1" customFormat="1" ht="15" customHeight="1">
      <c r="A62" s="37">
        <v>59</v>
      </c>
      <c r="B62" s="36" t="s">
        <v>311</v>
      </c>
      <c r="C62" s="36" t="s">
        <v>312</v>
      </c>
      <c r="D62" s="18" t="s">
        <v>191</v>
      </c>
      <c r="E62" s="36" t="s">
        <v>313</v>
      </c>
      <c r="F62" s="42">
        <v>0.23100694444444445</v>
      </c>
      <c r="G62" s="18" t="str">
        <f t="shared" si="2"/>
        <v>7.53/km</v>
      </c>
      <c r="H62" s="19">
        <f t="shared" si="3"/>
        <v>0.1211111111111111</v>
      </c>
      <c r="I62" s="19">
        <f>F62-INDEX($F$4:$F$1134,MATCH(D62,$D$4:$D$1134,0))</f>
        <v>0.09783564814814816</v>
      </c>
    </row>
    <row r="63" spans="1:9" s="1" customFormat="1" ht="15" customHeight="1">
      <c r="A63" s="37">
        <v>60</v>
      </c>
      <c r="B63" s="36" t="s">
        <v>314</v>
      </c>
      <c r="C63" s="36" t="s">
        <v>315</v>
      </c>
      <c r="D63" s="18" t="s">
        <v>287</v>
      </c>
      <c r="E63" s="36" t="s">
        <v>158</v>
      </c>
      <c r="F63" s="42">
        <v>0.23666666666666666</v>
      </c>
      <c r="G63" s="18" t="str">
        <f t="shared" si="2"/>
        <v>8.05/km</v>
      </c>
      <c r="H63" s="19">
        <f t="shared" si="3"/>
        <v>0.12677083333333333</v>
      </c>
      <c r="I63" s="19">
        <f>F63-INDEX($F$4:$F$1134,MATCH(D63,$D$4:$D$1134,0))</f>
        <v>0.03464120370370369</v>
      </c>
    </row>
    <row r="64" spans="1:9" s="1" customFormat="1" ht="15" customHeight="1">
      <c r="A64" s="37">
        <v>61</v>
      </c>
      <c r="B64" s="36" t="s">
        <v>316</v>
      </c>
      <c r="C64" s="36" t="s">
        <v>317</v>
      </c>
      <c r="D64" s="18" t="s">
        <v>222</v>
      </c>
      <c r="E64" s="36" t="s">
        <v>212</v>
      </c>
      <c r="F64" s="42">
        <v>0.24435185185185185</v>
      </c>
      <c r="G64" s="18" t="str">
        <f t="shared" si="2"/>
        <v>8.20/km</v>
      </c>
      <c r="H64" s="19">
        <f t="shared" si="3"/>
        <v>0.13445601851851852</v>
      </c>
      <c r="I64" s="19">
        <f>F64-INDEX($F$4:$F$1134,MATCH(D64,$D$4:$D$1134,0))</f>
        <v>0.09326388888888887</v>
      </c>
    </row>
    <row r="65" spans="1:9" s="1" customFormat="1" ht="15" customHeight="1" thickBot="1">
      <c r="A65" s="38">
        <v>62</v>
      </c>
      <c r="B65" s="40" t="s">
        <v>318</v>
      </c>
      <c r="C65" s="40" t="s">
        <v>319</v>
      </c>
      <c r="D65" s="20" t="s">
        <v>191</v>
      </c>
      <c r="E65" s="60" t="s">
        <v>320</v>
      </c>
      <c r="F65" s="43">
        <v>0.2444212962962963</v>
      </c>
      <c r="G65" s="20" t="str">
        <f t="shared" si="2"/>
        <v>8.20/km</v>
      </c>
      <c r="H65" s="21">
        <f t="shared" si="3"/>
        <v>0.13452546296296297</v>
      </c>
      <c r="I65" s="21">
        <f>F65-INDEX($F$4:$F$1134,MATCH(D65,$D$4:$D$1134,0))</f>
        <v>0.11125000000000002</v>
      </c>
    </row>
  </sheetData>
  <autoFilter ref="A3:I6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9" t="s">
        <v>175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 thickBot="1">
      <c r="A2" s="51" t="s">
        <v>174</v>
      </c>
      <c r="B2" s="52"/>
      <c r="C2" s="52"/>
      <c r="D2" s="52"/>
      <c r="E2" s="52"/>
      <c r="F2" s="52"/>
      <c r="G2" s="53"/>
      <c r="H2" s="6" t="s">
        <v>0</v>
      </c>
      <c r="I2" s="7">
        <v>10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35">
        <v>1</v>
      </c>
      <c r="B4" s="34" t="s">
        <v>26</v>
      </c>
      <c r="C4" s="34" t="s">
        <v>27</v>
      </c>
      <c r="D4" s="35" t="s">
        <v>28</v>
      </c>
      <c r="E4" s="34" t="s">
        <v>29</v>
      </c>
      <c r="F4" s="41">
        <v>0.021689814814814815</v>
      </c>
      <c r="G4" s="16" t="str">
        <f aca="true" t="shared" si="0" ref="G4:G67">TEXT(INT((HOUR(F4)*3600+MINUTE(F4)*60+SECOND(F4))/$I$2/60),"0")&amp;"."&amp;TEXT(MOD((HOUR(F4)*3600+MINUTE(F4)*60+SECOND(F4))/$I$2,60),"00")&amp;"/km"</f>
        <v>3.07/km</v>
      </c>
      <c r="H4" s="17">
        <f aca="true" t="shared" si="1" ref="H4:H31">F4-$F$4</f>
        <v>0</v>
      </c>
      <c r="I4" s="17">
        <f aca="true" t="shared" si="2" ref="I4:I35">F4-INDEX($F$4:$F$1139,MATCH(D4,$D$4:$D$1139,0))</f>
        <v>0</v>
      </c>
    </row>
    <row r="5" spans="1:9" s="1" customFormat="1" ht="15" customHeight="1">
      <c r="A5" s="37">
        <v>2</v>
      </c>
      <c r="B5" s="36" t="s">
        <v>30</v>
      </c>
      <c r="C5" s="36" t="s">
        <v>31</v>
      </c>
      <c r="D5" s="37" t="s">
        <v>32</v>
      </c>
      <c r="E5" s="36" t="s">
        <v>33</v>
      </c>
      <c r="F5" s="42">
        <v>0.02255787037037037</v>
      </c>
      <c r="G5" s="18" t="str">
        <f t="shared" si="0"/>
        <v>3.15/km</v>
      </c>
      <c r="H5" s="19">
        <f t="shared" si="1"/>
        <v>0.0008680555555555559</v>
      </c>
      <c r="I5" s="19">
        <f t="shared" si="2"/>
        <v>0</v>
      </c>
    </row>
    <row r="6" spans="1:9" s="1" customFormat="1" ht="15" customHeight="1">
      <c r="A6" s="37">
        <v>3</v>
      </c>
      <c r="B6" s="39" t="s">
        <v>18</v>
      </c>
      <c r="C6" s="39" t="s">
        <v>34</v>
      </c>
      <c r="D6" s="18" t="s">
        <v>28</v>
      </c>
      <c r="E6" s="39" t="s">
        <v>29</v>
      </c>
      <c r="F6" s="42">
        <v>0.02314814814814815</v>
      </c>
      <c r="G6" s="18" t="str">
        <f t="shared" si="0"/>
        <v>3.20/km</v>
      </c>
      <c r="H6" s="19">
        <f t="shared" si="1"/>
        <v>0.0014583333333333358</v>
      </c>
      <c r="I6" s="19">
        <f t="shared" si="2"/>
        <v>0.0014583333333333358</v>
      </c>
    </row>
    <row r="7" spans="1:9" s="1" customFormat="1" ht="15" customHeight="1">
      <c r="A7" s="37">
        <v>4</v>
      </c>
      <c r="B7" s="36" t="s">
        <v>35</v>
      </c>
      <c r="C7" s="36" t="s">
        <v>36</v>
      </c>
      <c r="D7" s="37" t="s">
        <v>28</v>
      </c>
      <c r="E7" s="36" t="s">
        <v>37</v>
      </c>
      <c r="F7" s="42">
        <v>0.02326388888888889</v>
      </c>
      <c r="G7" s="18" t="str">
        <f t="shared" si="0"/>
        <v>3.21/km</v>
      </c>
      <c r="H7" s="19">
        <f t="shared" si="1"/>
        <v>0.001574074074074075</v>
      </c>
      <c r="I7" s="19">
        <f t="shared" si="2"/>
        <v>0.001574074074074075</v>
      </c>
    </row>
    <row r="8" spans="1:9" s="1" customFormat="1" ht="15" customHeight="1">
      <c r="A8" s="37">
        <v>5</v>
      </c>
      <c r="B8" s="36" t="s">
        <v>24</v>
      </c>
      <c r="C8" s="36" t="s">
        <v>38</v>
      </c>
      <c r="D8" s="37" t="s">
        <v>32</v>
      </c>
      <c r="E8" s="36" t="s">
        <v>39</v>
      </c>
      <c r="F8" s="42">
        <v>0.02344907407407407</v>
      </c>
      <c r="G8" s="18" t="str">
        <f t="shared" si="0"/>
        <v>3.23/km</v>
      </c>
      <c r="H8" s="19">
        <f t="shared" si="1"/>
        <v>0.0017592592592592556</v>
      </c>
      <c r="I8" s="19">
        <f t="shared" si="2"/>
        <v>0.0008912037037036996</v>
      </c>
    </row>
    <row r="9" spans="1:9" s="1" customFormat="1" ht="15" customHeight="1">
      <c r="A9" s="37">
        <v>6</v>
      </c>
      <c r="B9" s="36" t="s">
        <v>40</v>
      </c>
      <c r="C9" s="36" t="s">
        <v>31</v>
      </c>
      <c r="D9" s="37" t="s">
        <v>41</v>
      </c>
      <c r="E9" s="36" t="s">
        <v>39</v>
      </c>
      <c r="F9" s="42">
        <v>0.02355324074074074</v>
      </c>
      <c r="G9" s="18" t="str">
        <f t="shared" si="0"/>
        <v>3.24/km</v>
      </c>
      <c r="H9" s="19">
        <f t="shared" si="1"/>
        <v>0.0018634259259259246</v>
      </c>
      <c r="I9" s="19">
        <f t="shared" si="2"/>
        <v>0</v>
      </c>
    </row>
    <row r="10" spans="1:9" s="1" customFormat="1" ht="15" customHeight="1">
      <c r="A10" s="37">
        <v>7</v>
      </c>
      <c r="B10" s="39" t="s">
        <v>15</v>
      </c>
      <c r="C10" s="39" t="s">
        <v>42</v>
      </c>
      <c r="D10" s="18" t="s">
        <v>32</v>
      </c>
      <c r="E10" s="36" t="s">
        <v>43</v>
      </c>
      <c r="F10" s="42">
        <v>0.023738425925925923</v>
      </c>
      <c r="G10" s="18" t="str">
        <f t="shared" si="0"/>
        <v>3.25/km</v>
      </c>
      <c r="H10" s="19">
        <f t="shared" si="1"/>
        <v>0.0020486111111111087</v>
      </c>
      <c r="I10" s="19">
        <f t="shared" si="2"/>
        <v>0.0011805555555555527</v>
      </c>
    </row>
    <row r="11" spans="1:9" s="1" customFormat="1" ht="15" customHeight="1">
      <c r="A11" s="37">
        <v>8</v>
      </c>
      <c r="B11" s="39" t="s">
        <v>12</v>
      </c>
      <c r="C11" s="39" t="s">
        <v>44</v>
      </c>
      <c r="D11" s="37" t="s">
        <v>45</v>
      </c>
      <c r="E11" s="36" t="s">
        <v>46</v>
      </c>
      <c r="F11" s="42">
        <v>0.02383101851851852</v>
      </c>
      <c r="G11" s="18" t="str">
        <f t="shared" si="0"/>
        <v>3.26/km</v>
      </c>
      <c r="H11" s="19">
        <f t="shared" si="1"/>
        <v>0.002141203703703704</v>
      </c>
      <c r="I11" s="19">
        <f t="shared" si="2"/>
        <v>0</v>
      </c>
    </row>
    <row r="12" spans="1:9" s="1" customFormat="1" ht="15" customHeight="1">
      <c r="A12" s="37">
        <v>9</v>
      </c>
      <c r="B12" s="39" t="s">
        <v>47</v>
      </c>
      <c r="C12" s="39" t="s">
        <v>48</v>
      </c>
      <c r="D12" s="37" t="s">
        <v>49</v>
      </c>
      <c r="E12" s="36" t="s">
        <v>39</v>
      </c>
      <c r="F12" s="42">
        <v>0.024201388888888887</v>
      </c>
      <c r="G12" s="18" t="str">
        <f t="shared" si="0"/>
        <v>3.29/km</v>
      </c>
      <c r="H12" s="19">
        <f t="shared" si="1"/>
        <v>0.0025115740740740723</v>
      </c>
      <c r="I12" s="19">
        <f t="shared" si="2"/>
        <v>0</v>
      </c>
    </row>
    <row r="13" spans="1:9" s="1" customFormat="1" ht="15" customHeight="1">
      <c r="A13" s="37">
        <v>10</v>
      </c>
      <c r="B13" s="36" t="s">
        <v>19</v>
      </c>
      <c r="C13" s="36" t="s">
        <v>50</v>
      </c>
      <c r="D13" s="37" t="s">
        <v>49</v>
      </c>
      <c r="E13" s="36" t="s">
        <v>51</v>
      </c>
      <c r="F13" s="42">
        <v>0.02442129629629629</v>
      </c>
      <c r="G13" s="18" t="str">
        <f t="shared" si="0"/>
        <v>3.31/km</v>
      </c>
      <c r="H13" s="19">
        <f t="shared" si="1"/>
        <v>0.002731481481481477</v>
      </c>
      <c r="I13" s="19">
        <f t="shared" si="2"/>
        <v>0.00021990740740740478</v>
      </c>
    </row>
    <row r="14" spans="1:9" s="1" customFormat="1" ht="15" customHeight="1">
      <c r="A14" s="37">
        <v>11</v>
      </c>
      <c r="B14" s="39" t="s">
        <v>52</v>
      </c>
      <c r="C14" s="39" t="s">
        <v>53</v>
      </c>
      <c r="D14" s="37" t="s">
        <v>45</v>
      </c>
      <c r="E14" s="36" t="s">
        <v>39</v>
      </c>
      <c r="F14" s="42">
        <v>0.024988425925925928</v>
      </c>
      <c r="G14" s="18" t="str">
        <f t="shared" si="0"/>
        <v>3.36/km</v>
      </c>
      <c r="H14" s="19">
        <f t="shared" si="1"/>
        <v>0.0032986111111111133</v>
      </c>
      <c r="I14" s="19">
        <f t="shared" si="2"/>
        <v>0.001157407407407409</v>
      </c>
    </row>
    <row r="15" spans="1:9" s="1" customFormat="1" ht="15" customHeight="1">
      <c r="A15" s="37">
        <v>12</v>
      </c>
      <c r="B15" s="36" t="s">
        <v>54</v>
      </c>
      <c r="C15" s="36" t="s">
        <v>55</v>
      </c>
      <c r="D15" s="37" t="s">
        <v>49</v>
      </c>
      <c r="E15" s="36" t="s">
        <v>51</v>
      </c>
      <c r="F15" s="42">
        <v>0.02515046296296296</v>
      </c>
      <c r="G15" s="18" t="str">
        <f t="shared" si="0"/>
        <v>3.37/km</v>
      </c>
      <c r="H15" s="19">
        <f t="shared" si="1"/>
        <v>0.0034606481481481467</v>
      </c>
      <c r="I15" s="19">
        <f t="shared" si="2"/>
        <v>0.0009490740740740744</v>
      </c>
    </row>
    <row r="16" spans="1:9" s="1" customFormat="1" ht="15" customHeight="1">
      <c r="A16" s="37">
        <v>13</v>
      </c>
      <c r="B16" s="36" t="s">
        <v>56</v>
      </c>
      <c r="C16" s="36" t="s">
        <v>57</v>
      </c>
      <c r="D16" s="37" t="s">
        <v>45</v>
      </c>
      <c r="E16" s="36" t="s">
        <v>39</v>
      </c>
      <c r="F16" s="42">
        <v>0.025196759259259256</v>
      </c>
      <c r="G16" s="18" t="str">
        <f t="shared" si="0"/>
        <v>3.38/km</v>
      </c>
      <c r="H16" s="19">
        <f t="shared" si="1"/>
        <v>0.003506944444444441</v>
      </c>
      <c r="I16" s="19">
        <f t="shared" si="2"/>
        <v>0.0013657407407407368</v>
      </c>
    </row>
    <row r="17" spans="1:9" s="1" customFormat="1" ht="15" customHeight="1">
      <c r="A17" s="37">
        <v>14</v>
      </c>
      <c r="B17" s="36" t="s">
        <v>13</v>
      </c>
      <c r="C17" s="36" t="s">
        <v>58</v>
      </c>
      <c r="D17" s="37" t="s">
        <v>59</v>
      </c>
      <c r="E17" s="36" t="s">
        <v>60</v>
      </c>
      <c r="F17" s="42">
        <v>0.025578703703703704</v>
      </c>
      <c r="G17" s="18" t="str">
        <f t="shared" si="0"/>
        <v>3.41/km</v>
      </c>
      <c r="H17" s="19">
        <f t="shared" si="1"/>
        <v>0.0038888888888888896</v>
      </c>
      <c r="I17" s="19">
        <f t="shared" si="2"/>
        <v>0</v>
      </c>
    </row>
    <row r="18" spans="1:9" s="1" customFormat="1" ht="15" customHeight="1">
      <c r="A18" s="37">
        <v>15</v>
      </c>
      <c r="B18" s="36" t="s">
        <v>61</v>
      </c>
      <c r="C18" s="36" t="s">
        <v>44</v>
      </c>
      <c r="D18" s="37" t="s">
        <v>41</v>
      </c>
      <c r="E18" s="36" t="s">
        <v>62</v>
      </c>
      <c r="F18" s="42">
        <v>0.025810185185185183</v>
      </c>
      <c r="G18" s="18" t="str">
        <f t="shared" si="0"/>
        <v>3.43/km</v>
      </c>
      <c r="H18" s="19">
        <f t="shared" si="1"/>
        <v>0.004120370370370368</v>
      </c>
      <c r="I18" s="19">
        <f t="shared" si="2"/>
        <v>0.0022569444444444434</v>
      </c>
    </row>
    <row r="19" spans="1:9" s="1" customFormat="1" ht="15" customHeight="1">
      <c r="A19" s="37">
        <v>16</v>
      </c>
      <c r="B19" s="39" t="s">
        <v>22</v>
      </c>
      <c r="C19" s="39" t="s">
        <v>58</v>
      </c>
      <c r="D19" s="37" t="s">
        <v>41</v>
      </c>
      <c r="E19" s="36" t="s">
        <v>39</v>
      </c>
      <c r="F19" s="42">
        <v>0.026076388888888885</v>
      </c>
      <c r="G19" s="18" t="str">
        <f t="shared" si="0"/>
        <v>3.45/km</v>
      </c>
      <c r="H19" s="19">
        <f t="shared" si="1"/>
        <v>0.0043865740740740705</v>
      </c>
      <c r="I19" s="19">
        <f t="shared" si="2"/>
        <v>0.002523148148148146</v>
      </c>
    </row>
    <row r="20" spans="1:9" s="1" customFormat="1" ht="15" customHeight="1">
      <c r="A20" s="37">
        <v>17</v>
      </c>
      <c r="B20" s="36" t="s">
        <v>63</v>
      </c>
      <c r="C20" s="36" t="s">
        <v>64</v>
      </c>
      <c r="D20" s="18" t="s">
        <v>65</v>
      </c>
      <c r="E20" s="36" t="s">
        <v>33</v>
      </c>
      <c r="F20" s="42">
        <v>0.026539351851851852</v>
      </c>
      <c r="G20" s="18" t="str">
        <f t="shared" si="0"/>
        <v>3.49/km</v>
      </c>
      <c r="H20" s="19">
        <f t="shared" si="1"/>
        <v>0.004849537037037038</v>
      </c>
      <c r="I20" s="19">
        <f t="shared" si="2"/>
        <v>0</v>
      </c>
    </row>
    <row r="21" spans="1:9" s="1" customFormat="1" ht="15" customHeight="1">
      <c r="A21" s="37">
        <v>18</v>
      </c>
      <c r="B21" s="36" t="s">
        <v>13</v>
      </c>
      <c r="C21" s="36" t="s">
        <v>44</v>
      </c>
      <c r="D21" s="37" t="s">
        <v>32</v>
      </c>
      <c r="E21" s="36" t="s">
        <v>66</v>
      </c>
      <c r="F21" s="42">
        <v>0.026539351851851852</v>
      </c>
      <c r="G21" s="18" t="str">
        <f t="shared" si="0"/>
        <v>3.49/km</v>
      </c>
      <c r="H21" s="19">
        <f t="shared" si="1"/>
        <v>0.004849537037037038</v>
      </c>
      <c r="I21" s="19">
        <f t="shared" si="2"/>
        <v>0.003981481481481482</v>
      </c>
    </row>
    <row r="22" spans="1:9" s="1" customFormat="1" ht="15" customHeight="1">
      <c r="A22" s="37">
        <v>19</v>
      </c>
      <c r="B22" s="36" t="s">
        <v>67</v>
      </c>
      <c r="C22" s="36" t="s">
        <v>68</v>
      </c>
      <c r="D22" s="37" t="s">
        <v>28</v>
      </c>
      <c r="E22" s="36" t="s">
        <v>69</v>
      </c>
      <c r="F22" s="42">
        <v>0.02659722222222222</v>
      </c>
      <c r="G22" s="18" t="str">
        <f t="shared" si="0"/>
        <v>3.50/km</v>
      </c>
      <c r="H22" s="19">
        <f t="shared" si="1"/>
        <v>0.0049074074074074055</v>
      </c>
      <c r="I22" s="19">
        <f t="shared" si="2"/>
        <v>0.0049074074074074055</v>
      </c>
    </row>
    <row r="23" spans="1:9" s="1" customFormat="1" ht="15" customHeight="1">
      <c r="A23" s="37">
        <v>20</v>
      </c>
      <c r="B23" s="36" t="s">
        <v>70</v>
      </c>
      <c r="C23" s="36" t="s">
        <v>71</v>
      </c>
      <c r="D23" s="37" t="s">
        <v>45</v>
      </c>
      <c r="E23" s="36" t="s">
        <v>33</v>
      </c>
      <c r="F23" s="42">
        <v>0.026863425925925926</v>
      </c>
      <c r="G23" s="18" t="str">
        <f t="shared" si="0"/>
        <v>3.52/km</v>
      </c>
      <c r="H23" s="19">
        <f t="shared" si="1"/>
        <v>0.0051736111111111115</v>
      </c>
      <c r="I23" s="19">
        <f t="shared" si="2"/>
        <v>0.0030324074074074073</v>
      </c>
    </row>
    <row r="24" spans="1:9" s="1" customFormat="1" ht="15" customHeight="1">
      <c r="A24" s="37">
        <v>21</v>
      </c>
      <c r="B24" s="36" t="s">
        <v>72</v>
      </c>
      <c r="C24" s="36" t="s">
        <v>36</v>
      </c>
      <c r="D24" s="37" t="s">
        <v>28</v>
      </c>
      <c r="E24" s="36" t="s">
        <v>73</v>
      </c>
      <c r="F24" s="42">
        <v>0.027280092592592592</v>
      </c>
      <c r="G24" s="18" t="str">
        <f t="shared" si="0"/>
        <v>3.56/km</v>
      </c>
      <c r="H24" s="19">
        <f t="shared" si="1"/>
        <v>0.005590277777777777</v>
      </c>
      <c r="I24" s="19">
        <f t="shared" si="2"/>
        <v>0.005590277777777777</v>
      </c>
    </row>
    <row r="25" spans="1:9" s="1" customFormat="1" ht="15" customHeight="1">
      <c r="A25" s="37">
        <v>22</v>
      </c>
      <c r="B25" s="39" t="s">
        <v>74</v>
      </c>
      <c r="C25" s="39" t="s">
        <v>75</v>
      </c>
      <c r="D25" s="37" t="s">
        <v>32</v>
      </c>
      <c r="E25" s="36" t="s">
        <v>39</v>
      </c>
      <c r="F25" s="42">
        <v>0.02753472222222222</v>
      </c>
      <c r="G25" s="18" t="str">
        <f t="shared" si="0"/>
        <v>3.58/km</v>
      </c>
      <c r="H25" s="19">
        <f t="shared" si="1"/>
        <v>0.005844907407407406</v>
      </c>
      <c r="I25" s="19">
        <f t="shared" si="2"/>
        <v>0.00497685185185185</v>
      </c>
    </row>
    <row r="26" spans="1:9" s="1" customFormat="1" ht="15" customHeight="1">
      <c r="A26" s="37">
        <v>23</v>
      </c>
      <c r="B26" s="36" t="s">
        <v>16</v>
      </c>
      <c r="C26" s="36" t="s">
        <v>76</v>
      </c>
      <c r="D26" s="37" t="s">
        <v>77</v>
      </c>
      <c r="E26" s="36" t="s">
        <v>78</v>
      </c>
      <c r="F26" s="42">
        <v>0.027557870370370368</v>
      </c>
      <c r="G26" s="18" t="str">
        <f t="shared" si="0"/>
        <v>3.58/km</v>
      </c>
      <c r="H26" s="19">
        <f t="shared" si="1"/>
        <v>0.0058680555555555534</v>
      </c>
      <c r="I26" s="19">
        <f t="shared" si="2"/>
        <v>0</v>
      </c>
    </row>
    <row r="27" spans="1:9" s="2" customFormat="1" ht="15" customHeight="1">
      <c r="A27" s="44">
        <v>24</v>
      </c>
      <c r="B27" s="45" t="s">
        <v>79</v>
      </c>
      <c r="C27" s="45" t="s">
        <v>80</v>
      </c>
      <c r="D27" s="44" t="s">
        <v>59</v>
      </c>
      <c r="E27" s="45" t="s">
        <v>173</v>
      </c>
      <c r="F27" s="46">
        <v>0.02767361111111111</v>
      </c>
      <c r="G27" s="47" t="str">
        <f t="shared" si="0"/>
        <v>3.59/km</v>
      </c>
      <c r="H27" s="48">
        <f t="shared" si="1"/>
        <v>0.005983796296296296</v>
      </c>
      <c r="I27" s="48">
        <f t="shared" si="2"/>
        <v>0.0020949074074074064</v>
      </c>
    </row>
    <row r="28" spans="1:9" s="1" customFormat="1" ht="15" customHeight="1">
      <c r="A28" s="37">
        <v>25</v>
      </c>
      <c r="B28" s="36" t="s">
        <v>81</v>
      </c>
      <c r="C28" s="36" t="s">
        <v>82</v>
      </c>
      <c r="D28" s="37" t="s">
        <v>41</v>
      </c>
      <c r="E28" s="36" t="s">
        <v>39</v>
      </c>
      <c r="F28" s="42">
        <v>0.02767361111111111</v>
      </c>
      <c r="G28" s="18" t="str">
        <f t="shared" si="0"/>
        <v>3.59/km</v>
      </c>
      <c r="H28" s="19">
        <f t="shared" si="1"/>
        <v>0.005983796296296296</v>
      </c>
      <c r="I28" s="19">
        <f t="shared" si="2"/>
        <v>0.0041203703703703715</v>
      </c>
    </row>
    <row r="29" spans="1:9" s="1" customFormat="1" ht="15" customHeight="1">
      <c r="A29" s="37">
        <v>26</v>
      </c>
      <c r="B29" s="36" t="s">
        <v>83</v>
      </c>
      <c r="C29" s="36" t="s">
        <v>84</v>
      </c>
      <c r="D29" s="37" t="s">
        <v>45</v>
      </c>
      <c r="E29" s="36" t="s">
        <v>33</v>
      </c>
      <c r="F29" s="42">
        <v>0.02791666666666667</v>
      </c>
      <c r="G29" s="18" t="str">
        <f t="shared" si="0"/>
        <v>4.01/km</v>
      </c>
      <c r="H29" s="19">
        <f t="shared" si="1"/>
        <v>0.006226851851851855</v>
      </c>
      <c r="I29" s="19">
        <f t="shared" si="2"/>
        <v>0.004085648148148151</v>
      </c>
    </row>
    <row r="30" spans="1:9" s="1" customFormat="1" ht="15" customHeight="1">
      <c r="A30" s="37">
        <v>27</v>
      </c>
      <c r="B30" s="36" t="s">
        <v>85</v>
      </c>
      <c r="C30" s="36" t="s">
        <v>86</v>
      </c>
      <c r="D30" s="37" t="s">
        <v>49</v>
      </c>
      <c r="E30" s="36" t="s">
        <v>51</v>
      </c>
      <c r="F30" s="42">
        <v>0.02802083333333333</v>
      </c>
      <c r="G30" s="18" t="str">
        <f t="shared" si="0"/>
        <v>4.02/km</v>
      </c>
      <c r="H30" s="19">
        <f t="shared" si="1"/>
        <v>0.006331018518518517</v>
      </c>
      <c r="I30" s="19">
        <f t="shared" si="2"/>
        <v>0.0038194444444444448</v>
      </c>
    </row>
    <row r="31" spans="1:9" s="1" customFormat="1" ht="15" customHeight="1">
      <c r="A31" s="37">
        <v>28</v>
      </c>
      <c r="B31" s="39" t="s">
        <v>87</v>
      </c>
      <c r="C31" s="39" t="s">
        <v>36</v>
      </c>
      <c r="D31" s="18" t="s">
        <v>28</v>
      </c>
      <c r="E31" s="36" t="s">
        <v>39</v>
      </c>
      <c r="F31" s="42">
        <v>0.028182870370370372</v>
      </c>
      <c r="G31" s="18" t="str">
        <f t="shared" si="0"/>
        <v>4.04/km</v>
      </c>
      <c r="H31" s="19">
        <f t="shared" si="1"/>
        <v>0.0064930555555555575</v>
      </c>
      <c r="I31" s="19">
        <f t="shared" si="2"/>
        <v>0.0064930555555555575</v>
      </c>
    </row>
    <row r="32" spans="1:9" s="1" customFormat="1" ht="15" customHeight="1">
      <c r="A32" s="37">
        <v>29</v>
      </c>
      <c r="B32" s="39" t="s">
        <v>88</v>
      </c>
      <c r="C32" s="39" t="s">
        <v>89</v>
      </c>
      <c r="D32" s="18" t="s">
        <v>65</v>
      </c>
      <c r="E32" s="36" t="s">
        <v>90</v>
      </c>
      <c r="F32" s="42">
        <v>0.028564814814814817</v>
      </c>
      <c r="G32" s="18" t="str">
        <f t="shared" si="0"/>
        <v>4.07/km</v>
      </c>
      <c r="H32" s="19">
        <f aca="true" t="shared" si="3" ref="H32:H70">F32-$F$4</f>
        <v>0.006875000000000003</v>
      </c>
      <c r="I32" s="19">
        <f t="shared" si="2"/>
        <v>0.002025462962962965</v>
      </c>
    </row>
    <row r="33" spans="1:9" s="1" customFormat="1" ht="15" customHeight="1">
      <c r="A33" s="37">
        <v>30</v>
      </c>
      <c r="B33" s="39" t="s">
        <v>20</v>
      </c>
      <c r="C33" s="39" t="s">
        <v>91</v>
      </c>
      <c r="D33" s="37" t="s">
        <v>32</v>
      </c>
      <c r="E33" s="36" t="s">
        <v>90</v>
      </c>
      <c r="F33" s="42">
        <v>0.028935185185185185</v>
      </c>
      <c r="G33" s="18" t="str">
        <f t="shared" si="0"/>
        <v>4.10/km</v>
      </c>
      <c r="H33" s="19">
        <f t="shared" si="3"/>
        <v>0.007245370370370371</v>
      </c>
      <c r="I33" s="19">
        <f t="shared" si="2"/>
        <v>0.006377314814814815</v>
      </c>
    </row>
    <row r="34" spans="1:9" s="1" customFormat="1" ht="15" customHeight="1">
      <c r="A34" s="37">
        <v>31</v>
      </c>
      <c r="B34" s="36" t="s">
        <v>21</v>
      </c>
      <c r="C34" s="36" t="s">
        <v>92</v>
      </c>
      <c r="D34" s="37" t="s">
        <v>93</v>
      </c>
      <c r="E34" s="36" t="s">
        <v>94</v>
      </c>
      <c r="F34" s="42">
        <v>0.028680555555555553</v>
      </c>
      <c r="G34" s="18" t="str">
        <f t="shared" si="0"/>
        <v>4.08/km</v>
      </c>
      <c r="H34" s="19">
        <f t="shared" si="3"/>
        <v>0.006990740740740738</v>
      </c>
      <c r="I34" s="19">
        <f t="shared" si="2"/>
        <v>0</v>
      </c>
    </row>
    <row r="35" spans="1:9" s="1" customFormat="1" ht="15" customHeight="1">
      <c r="A35" s="37">
        <v>32</v>
      </c>
      <c r="B35" s="36" t="s">
        <v>17</v>
      </c>
      <c r="C35" s="36" t="s">
        <v>95</v>
      </c>
      <c r="D35" s="37" t="s">
        <v>28</v>
      </c>
      <c r="E35" s="36" t="s">
        <v>96</v>
      </c>
      <c r="F35" s="42">
        <v>0.02883101851851852</v>
      </c>
      <c r="G35" s="18" t="str">
        <f t="shared" si="0"/>
        <v>4.09/km</v>
      </c>
      <c r="H35" s="19">
        <f t="shared" si="3"/>
        <v>0.007141203703703705</v>
      </c>
      <c r="I35" s="19">
        <f t="shared" si="2"/>
        <v>0.007141203703703705</v>
      </c>
    </row>
    <row r="36" spans="1:9" s="1" customFormat="1" ht="15" customHeight="1">
      <c r="A36" s="37">
        <v>33</v>
      </c>
      <c r="B36" s="36" t="s">
        <v>97</v>
      </c>
      <c r="C36" s="36" t="s">
        <v>98</v>
      </c>
      <c r="D36" s="37" t="s">
        <v>28</v>
      </c>
      <c r="E36" s="36" t="s">
        <v>99</v>
      </c>
      <c r="F36" s="42">
        <v>0.028958333333333336</v>
      </c>
      <c r="G36" s="18" t="str">
        <f t="shared" si="0"/>
        <v>4.10/km</v>
      </c>
      <c r="H36" s="19">
        <f t="shared" si="3"/>
        <v>0.007268518518518521</v>
      </c>
      <c r="I36" s="19">
        <f aca="true" t="shared" si="4" ref="I36:I70">F36-INDEX($F$4:$F$1139,MATCH(D36,$D$4:$D$1139,0))</f>
        <v>0.007268518518518521</v>
      </c>
    </row>
    <row r="37" spans="1:9" s="1" customFormat="1" ht="15" customHeight="1">
      <c r="A37" s="37">
        <v>34</v>
      </c>
      <c r="B37" s="39" t="s">
        <v>100</v>
      </c>
      <c r="C37" s="39" t="s">
        <v>101</v>
      </c>
      <c r="D37" s="18" t="s">
        <v>102</v>
      </c>
      <c r="E37" s="39" t="s">
        <v>29</v>
      </c>
      <c r="F37" s="42">
        <v>0.029421296296296296</v>
      </c>
      <c r="G37" s="18" t="str">
        <f t="shared" si="0"/>
        <v>4.14/km</v>
      </c>
      <c r="H37" s="19">
        <f t="shared" si="3"/>
        <v>0.0077314814814814815</v>
      </c>
      <c r="I37" s="19">
        <f t="shared" si="4"/>
        <v>0</v>
      </c>
    </row>
    <row r="38" spans="1:9" s="1" customFormat="1" ht="15" customHeight="1">
      <c r="A38" s="37">
        <v>35</v>
      </c>
      <c r="B38" s="36" t="s">
        <v>103</v>
      </c>
      <c r="C38" s="36" t="s">
        <v>104</v>
      </c>
      <c r="D38" s="37" t="s">
        <v>49</v>
      </c>
      <c r="E38" s="36" t="s">
        <v>29</v>
      </c>
      <c r="F38" s="42">
        <v>0.02956018518518519</v>
      </c>
      <c r="G38" s="18" t="str">
        <f t="shared" si="0"/>
        <v>4.15/km</v>
      </c>
      <c r="H38" s="19">
        <f t="shared" si="3"/>
        <v>0.007870370370370375</v>
      </c>
      <c r="I38" s="19">
        <f t="shared" si="4"/>
        <v>0.0053587962962963025</v>
      </c>
    </row>
    <row r="39" spans="1:9" s="1" customFormat="1" ht="15" customHeight="1">
      <c r="A39" s="37">
        <v>36</v>
      </c>
      <c r="B39" s="39" t="s">
        <v>105</v>
      </c>
      <c r="C39" s="39" t="s">
        <v>106</v>
      </c>
      <c r="D39" s="18" t="s">
        <v>65</v>
      </c>
      <c r="E39" s="39" t="s">
        <v>107</v>
      </c>
      <c r="F39" s="42">
        <v>0.029664351851851855</v>
      </c>
      <c r="G39" s="18" t="str">
        <f t="shared" si="0"/>
        <v>4.16/km</v>
      </c>
      <c r="H39" s="19">
        <f t="shared" si="3"/>
        <v>0.00797453703703704</v>
      </c>
      <c r="I39" s="19">
        <f t="shared" si="4"/>
        <v>0.0031250000000000028</v>
      </c>
    </row>
    <row r="40" spans="1:9" s="1" customFormat="1" ht="15" customHeight="1">
      <c r="A40" s="37">
        <v>37</v>
      </c>
      <c r="B40" s="36" t="s">
        <v>108</v>
      </c>
      <c r="C40" s="36" t="s">
        <v>109</v>
      </c>
      <c r="D40" s="37" t="s">
        <v>110</v>
      </c>
      <c r="E40" s="36" t="s">
        <v>90</v>
      </c>
      <c r="F40" s="42">
        <v>0.0297337962962963</v>
      </c>
      <c r="G40" s="18" t="str">
        <f t="shared" si="0"/>
        <v>4.17/km</v>
      </c>
      <c r="H40" s="19">
        <f t="shared" si="3"/>
        <v>0.008043981481481485</v>
      </c>
      <c r="I40" s="19">
        <f t="shared" si="4"/>
        <v>0</v>
      </c>
    </row>
    <row r="41" spans="1:9" s="1" customFormat="1" ht="15" customHeight="1">
      <c r="A41" s="37">
        <v>38</v>
      </c>
      <c r="B41" s="36" t="s">
        <v>111</v>
      </c>
      <c r="C41" s="36" t="s">
        <v>112</v>
      </c>
      <c r="D41" s="37" t="s">
        <v>113</v>
      </c>
      <c r="E41" s="36" t="s">
        <v>114</v>
      </c>
      <c r="F41" s="42">
        <v>0.030046296296296297</v>
      </c>
      <c r="G41" s="18" t="str">
        <f t="shared" si="0"/>
        <v>4.20/km</v>
      </c>
      <c r="H41" s="19">
        <f t="shared" si="3"/>
        <v>0.008356481481481482</v>
      </c>
      <c r="I41" s="19">
        <f t="shared" si="4"/>
        <v>0</v>
      </c>
    </row>
    <row r="42" spans="1:9" s="1" customFormat="1" ht="15" customHeight="1">
      <c r="A42" s="37">
        <v>39</v>
      </c>
      <c r="B42" s="39" t="s">
        <v>11</v>
      </c>
      <c r="C42" s="39" t="s">
        <v>42</v>
      </c>
      <c r="D42" s="18" t="s">
        <v>32</v>
      </c>
      <c r="E42" s="39" t="s">
        <v>29</v>
      </c>
      <c r="F42" s="42">
        <v>0.030138888888888885</v>
      </c>
      <c r="G42" s="18" t="str">
        <f t="shared" si="0"/>
        <v>4.20/km</v>
      </c>
      <c r="H42" s="19">
        <f t="shared" si="3"/>
        <v>0.00844907407407407</v>
      </c>
      <c r="I42" s="19">
        <f t="shared" si="4"/>
        <v>0.007581018518518515</v>
      </c>
    </row>
    <row r="43" spans="1:9" s="1" customFormat="1" ht="15" customHeight="1">
      <c r="A43" s="37">
        <v>40</v>
      </c>
      <c r="B43" s="39" t="s">
        <v>115</v>
      </c>
      <c r="C43" s="39" t="s">
        <v>116</v>
      </c>
      <c r="D43" s="18" t="s">
        <v>93</v>
      </c>
      <c r="E43" s="36" t="s">
        <v>66</v>
      </c>
      <c r="F43" s="42">
        <v>0.03050925925925926</v>
      </c>
      <c r="G43" s="18" t="str">
        <f t="shared" si="0"/>
        <v>4.24/km</v>
      </c>
      <c r="H43" s="19">
        <f t="shared" si="3"/>
        <v>0.008819444444444446</v>
      </c>
      <c r="I43" s="19">
        <f t="shared" si="4"/>
        <v>0.0018287037037037074</v>
      </c>
    </row>
    <row r="44" spans="1:9" s="1" customFormat="1" ht="15" customHeight="1">
      <c r="A44" s="37">
        <v>41</v>
      </c>
      <c r="B44" s="36" t="s">
        <v>70</v>
      </c>
      <c r="C44" s="36" t="s">
        <v>117</v>
      </c>
      <c r="D44" s="18" t="s">
        <v>65</v>
      </c>
      <c r="E44" s="36" t="s">
        <v>33</v>
      </c>
      <c r="F44" s="42">
        <v>0.03050925925925926</v>
      </c>
      <c r="G44" s="18" t="str">
        <f t="shared" si="0"/>
        <v>4.24/km</v>
      </c>
      <c r="H44" s="19">
        <f t="shared" si="3"/>
        <v>0.008819444444444446</v>
      </c>
      <c r="I44" s="19">
        <f t="shared" si="4"/>
        <v>0.003969907407407408</v>
      </c>
    </row>
    <row r="45" spans="1:9" s="1" customFormat="1" ht="15" customHeight="1">
      <c r="A45" s="37">
        <v>42</v>
      </c>
      <c r="B45" s="39" t="s">
        <v>118</v>
      </c>
      <c r="C45" s="39" t="s">
        <v>82</v>
      </c>
      <c r="D45" s="18" t="s">
        <v>49</v>
      </c>
      <c r="E45" s="36" t="s">
        <v>66</v>
      </c>
      <c r="F45" s="42">
        <v>0.03149305555555556</v>
      </c>
      <c r="G45" s="18" t="str">
        <f t="shared" si="0"/>
        <v>4.32/km</v>
      </c>
      <c r="H45" s="19">
        <f t="shared" si="3"/>
        <v>0.009803240740740744</v>
      </c>
      <c r="I45" s="19">
        <f t="shared" si="4"/>
        <v>0.007291666666666672</v>
      </c>
    </row>
    <row r="46" spans="1:9" s="1" customFormat="1" ht="15" customHeight="1">
      <c r="A46" s="37">
        <v>43</v>
      </c>
      <c r="B46" s="36" t="s">
        <v>119</v>
      </c>
      <c r="C46" s="36" t="s">
        <v>120</v>
      </c>
      <c r="D46" s="37" t="s">
        <v>59</v>
      </c>
      <c r="E46" s="36" t="s">
        <v>29</v>
      </c>
      <c r="F46" s="42">
        <v>0.03222222222222222</v>
      </c>
      <c r="G46" s="18" t="str">
        <f t="shared" si="0"/>
        <v>4.38/km</v>
      </c>
      <c r="H46" s="19">
        <f t="shared" si="3"/>
        <v>0.010532407407407407</v>
      </c>
      <c r="I46" s="19">
        <f t="shared" si="4"/>
        <v>0.006643518518518517</v>
      </c>
    </row>
    <row r="47" spans="1:9" s="1" customFormat="1" ht="15" customHeight="1">
      <c r="A47" s="37">
        <v>44</v>
      </c>
      <c r="B47" s="36" t="s">
        <v>14</v>
      </c>
      <c r="C47" s="36" t="s">
        <v>121</v>
      </c>
      <c r="D47" s="37" t="s">
        <v>102</v>
      </c>
      <c r="E47" s="36" t="s">
        <v>29</v>
      </c>
      <c r="F47" s="42">
        <v>0.032789351851851854</v>
      </c>
      <c r="G47" s="18" t="str">
        <f t="shared" si="0"/>
        <v>4.43/km</v>
      </c>
      <c r="H47" s="19">
        <f t="shared" si="3"/>
        <v>0.01109953703703704</v>
      </c>
      <c r="I47" s="19">
        <f t="shared" si="4"/>
        <v>0.003368055555555558</v>
      </c>
    </row>
    <row r="48" spans="1:9" s="1" customFormat="1" ht="15" customHeight="1">
      <c r="A48" s="37">
        <v>45</v>
      </c>
      <c r="B48" s="36" t="s">
        <v>122</v>
      </c>
      <c r="C48" s="36" t="s">
        <v>123</v>
      </c>
      <c r="D48" s="37" t="s">
        <v>93</v>
      </c>
      <c r="E48" s="36" t="s">
        <v>114</v>
      </c>
      <c r="F48" s="42">
        <v>0.03283564814814815</v>
      </c>
      <c r="G48" s="18" t="str">
        <f t="shared" si="0"/>
        <v>4.44/km</v>
      </c>
      <c r="H48" s="19">
        <f t="shared" si="3"/>
        <v>0.011145833333333334</v>
      </c>
      <c r="I48" s="19">
        <f t="shared" si="4"/>
        <v>0.004155092592592596</v>
      </c>
    </row>
    <row r="49" spans="1:9" s="1" customFormat="1" ht="15" customHeight="1">
      <c r="A49" s="37">
        <v>46</v>
      </c>
      <c r="B49" s="39" t="s">
        <v>124</v>
      </c>
      <c r="C49" s="39" t="s">
        <v>125</v>
      </c>
      <c r="D49" s="18" t="s">
        <v>126</v>
      </c>
      <c r="E49" s="36" t="s">
        <v>66</v>
      </c>
      <c r="F49" s="42">
        <v>0.033032407407407406</v>
      </c>
      <c r="G49" s="18" t="str">
        <f t="shared" si="0"/>
        <v>4.45/km</v>
      </c>
      <c r="H49" s="19">
        <f t="shared" si="3"/>
        <v>0.011342592592592592</v>
      </c>
      <c r="I49" s="19">
        <f t="shared" si="4"/>
        <v>0</v>
      </c>
    </row>
    <row r="50" spans="1:9" s="1" customFormat="1" ht="15" customHeight="1">
      <c r="A50" s="37">
        <v>47</v>
      </c>
      <c r="B50" s="39" t="s">
        <v>127</v>
      </c>
      <c r="C50" s="39" t="s">
        <v>128</v>
      </c>
      <c r="D50" s="18" t="s">
        <v>41</v>
      </c>
      <c r="E50" s="36" t="s">
        <v>66</v>
      </c>
      <c r="F50" s="42">
        <v>0.033032407407407406</v>
      </c>
      <c r="G50" s="18" t="str">
        <f t="shared" si="0"/>
        <v>4.45/km</v>
      </c>
      <c r="H50" s="19">
        <f t="shared" si="3"/>
        <v>0.011342592592592592</v>
      </c>
      <c r="I50" s="19">
        <f t="shared" si="4"/>
        <v>0.009479166666666667</v>
      </c>
    </row>
    <row r="51" spans="1:9" s="1" customFormat="1" ht="15" customHeight="1">
      <c r="A51" s="37">
        <v>48</v>
      </c>
      <c r="B51" s="39" t="s">
        <v>129</v>
      </c>
      <c r="C51" s="39" t="s">
        <v>130</v>
      </c>
      <c r="D51" s="18" t="s">
        <v>49</v>
      </c>
      <c r="E51" s="36" t="s">
        <v>131</v>
      </c>
      <c r="F51" s="42">
        <v>0.0337037037037037</v>
      </c>
      <c r="G51" s="18" t="str">
        <f t="shared" si="0"/>
        <v>4.51/km</v>
      </c>
      <c r="H51" s="19">
        <f t="shared" si="3"/>
        <v>0.012013888888888886</v>
      </c>
      <c r="I51" s="19">
        <f t="shared" si="4"/>
        <v>0.009502314814814814</v>
      </c>
    </row>
    <row r="52" spans="1:9" s="1" customFormat="1" ht="15" customHeight="1">
      <c r="A52" s="37">
        <v>49</v>
      </c>
      <c r="B52" s="36" t="s">
        <v>132</v>
      </c>
      <c r="C52" s="36" t="s">
        <v>133</v>
      </c>
      <c r="D52" s="37" t="s">
        <v>45</v>
      </c>
      <c r="E52" s="36" t="s">
        <v>66</v>
      </c>
      <c r="F52" s="42">
        <v>0.03398148148148148</v>
      </c>
      <c r="G52" s="18" t="str">
        <f t="shared" si="0"/>
        <v>4.54/km</v>
      </c>
      <c r="H52" s="19">
        <f t="shared" si="3"/>
        <v>0.012291666666666666</v>
      </c>
      <c r="I52" s="19">
        <f t="shared" si="4"/>
        <v>0.010150462962962962</v>
      </c>
    </row>
    <row r="53" spans="1:9" s="3" customFormat="1" ht="15" customHeight="1">
      <c r="A53" s="37">
        <v>50</v>
      </c>
      <c r="B53" s="36" t="s">
        <v>25</v>
      </c>
      <c r="C53" s="36" t="s">
        <v>134</v>
      </c>
      <c r="D53" s="37" t="s">
        <v>135</v>
      </c>
      <c r="E53" s="36" t="s">
        <v>136</v>
      </c>
      <c r="F53" s="42">
        <v>0.03400462962962963</v>
      </c>
      <c r="G53" s="18" t="str">
        <f t="shared" si="0"/>
        <v>4.54/km</v>
      </c>
      <c r="H53" s="19">
        <f t="shared" si="3"/>
        <v>0.012314814814814813</v>
      </c>
      <c r="I53" s="19">
        <f t="shared" si="4"/>
        <v>0</v>
      </c>
    </row>
    <row r="54" spans="1:9" s="1" customFormat="1" ht="15" customHeight="1">
      <c r="A54" s="37">
        <v>51</v>
      </c>
      <c r="B54" s="36" t="s">
        <v>23</v>
      </c>
      <c r="C54" s="36" t="s">
        <v>137</v>
      </c>
      <c r="D54" s="37" t="s">
        <v>138</v>
      </c>
      <c r="E54" s="36" t="s">
        <v>94</v>
      </c>
      <c r="F54" s="42">
        <v>0.034583333333333334</v>
      </c>
      <c r="G54" s="18" t="str">
        <f t="shared" si="0"/>
        <v>4.59/km</v>
      </c>
      <c r="H54" s="19">
        <f t="shared" si="3"/>
        <v>0.01289351851851852</v>
      </c>
      <c r="I54" s="19">
        <f t="shared" si="4"/>
        <v>0</v>
      </c>
    </row>
    <row r="55" spans="1:9" s="1" customFormat="1" ht="15" customHeight="1">
      <c r="A55" s="37">
        <v>52</v>
      </c>
      <c r="B55" s="36" t="s">
        <v>139</v>
      </c>
      <c r="C55" s="36" t="s">
        <v>140</v>
      </c>
      <c r="D55" s="37" t="s">
        <v>28</v>
      </c>
      <c r="E55" s="36" t="s">
        <v>29</v>
      </c>
      <c r="F55" s="42">
        <v>0.03467592592592592</v>
      </c>
      <c r="G55" s="18" t="str">
        <f t="shared" si="0"/>
        <v>4.60/km</v>
      </c>
      <c r="H55" s="19">
        <f t="shared" si="3"/>
        <v>0.012986111111111108</v>
      </c>
      <c r="I55" s="19">
        <f t="shared" si="4"/>
        <v>0.012986111111111108</v>
      </c>
    </row>
    <row r="56" spans="1:9" s="1" customFormat="1" ht="15" customHeight="1">
      <c r="A56" s="37">
        <v>53</v>
      </c>
      <c r="B56" s="36" t="s">
        <v>70</v>
      </c>
      <c r="C56" s="36" t="s">
        <v>141</v>
      </c>
      <c r="D56" s="18" t="s">
        <v>45</v>
      </c>
      <c r="E56" s="36" t="s">
        <v>33</v>
      </c>
      <c r="F56" s="42">
        <v>0.03539351851851852</v>
      </c>
      <c r="G56" s="18" t="str">
        <f t="shared" si="0"/>
        <v>5.06/km</v>
      </c>
      <c r="H56" s="19">
        <f t="shared" si="3"/>
        <v>0.013703703703703704</v>
      </c>
      <c r="I56" s="19">
        <f t="shared" si="4"/>
        <v>0.0115625</v>
      </c>
    </row>
    <row r="57" spans="1:9" s="1" customFormat="1" ht="15" customHeight="1">
      <c r="A57" s="37">
        <v>54</v>
      </c>
      <c r="B57" s="36" t="s">
        <v>142</v>
      </c>
      <c r="C57" s="36" t="s">
        <v>143</v>
      </c>
      <c r="D57" s="18" t="s">
        <v>110</v>
      </c>
      <c r="E57" s="36" t="s">
        <v>144</v>
      </c>
      <c r="F57" s="42">
        <v>0.036412037037037034</v>
      </c>
      <c r="G57" s="18" t="str">
        <f t="shared" si="0"/>
        <v>5.15/km</v>
      </c>
      <c r="H57" s="19">
        <f t="shared" si="3"/>
        <v>0.01472222222222222</v>
      </c>
      <c r="I57" s="19">
        <f t="shared" si="4"/>
        <v>0.006678240740740735</v>
      </c>
    </row>
    <row r="58" spans="1:9" s="1" customFormat="1" ht="15" customHeight="1">
      <c r="A58" s="37">
        <v>55</v>
      </c>
      <c r="B58" s="36" t="s">
        <v>145</v>
      </c>
      <c r="C58" s="36" t="s">
        <v>146</v>
      </c>
      <c r="D58" s="37" t="s">
        <v>49</v>
      </c>
      <c r="E58" s="36" t="s">
        <v>29</v>
      </c>
      <c r="F58" s="42">
        <v>0.03695601851851852</v>
      </c>
      <c r="G58" s="18" t="str">
        <f t="shared" si="0"/>
        <v>5.19/km</v>
      </c>
      <c r="H58" s="19">
        <f t="shared" si="3"/>
        <v>0.015266203703703705</v>
      </c>
      <c r="I58" s="19">
        <f t="shared" si="4"/>
        <v>0.012754629629629633</v>
      </c>
    </row>
    <row r="59" spans="1:9" s="1" customFormat="1" ht="15" customHeight="1">
      <c r="A59" s="37">
        <v>56</v>
      </c>
      <c r="B59" s="36" t="s">
        <v>147</v>
      </c>
      <c r="C59" s="36" t="s">
        <v>34</v>
      </c>
      <c r="D59" s="37" t="s">
        <v>102</v>
      </c>
      <c r="E59" s="36" t="s">
        <v>148</v>
      </c>
      <c r="F59" s="42">
        <v>0.03730324074074074</v>
      </c>
      <c r="G59" s="18" t="str">
        <f t="shared" si="0"/>
        <v>5.22/km</v>
      </c>
      <c r="H59" s="19">
        <f t="shared" si="3"/>
        <v>0.015613425925925926</v>
      </c>
      <c r="I59" s="19">
        <f t="shared" si="4"/>
        <v>0.007881944444444445</v>
      </c>
    </row>
    <row r="60" spans="1:9" s="1" customFormat="1" ht="15" customHeight="1">
      <c r="A60" s="37">
        <v>57</v>
      </c>
      <c r="B60" s="36" t="s">
        <v>149</v>
      </c>
      <c r="C60" s="36" t="s">
        <v>150</v>
      </c>
      <c r="D60" s="37" t="s">
        <v>45</v>
      </c>
      <c r="E60" s="36" t="s">
        <v>66</v>
      </c>
      <c r="F60" s="42">
        <v>0.037731481481481484</v>
      </c>
      <c r="G60" s="18" t="str">
        <f t="shared" si="0"/>
        <v>5.26/km</v>
      </c>
      <c r="H60" s="19">
        <f t="shared" si="3"/>
        <v>0.01604166666666667</v>
      </c>
      <c r="I60" s="19">
        <f t="shared" si="4"/>
        <v>0.013900462962962965</v>
      </c>
    </row>
    <row r="61" spans="1:9" s="1" customFormat="1" ht="15" customHeight="1">
      <c r="A61" s="37">
        <v>58</v>
      </c>
      <c r="B61" s="39" t="s">
        <v>151</v>
      </c>
      <c r="C61" s="39" t="s">
        <v>152</v>
      </c>
      <c r="D61" s="18" t="s">
        <v>59</v>
      </c>
      <c r="E61" s="36" t="s">
        <v>29</v>
      </c>
      <c r="F61" s="42">
        <v>0.038599537037037036</v>
      </c>
      <c r="G61" s="18" t="str">
        <f t="shared" si="0"/>
        <v>5.34/km</v>
      </c>
      <c r="H61" s="19">
        <f t="shared" si="3"/>
        <v>0.016909722222222222</v>
      </c>
      <c r="I61" s="19">
        <f t="shared" si="4"/>
        <v>0.013020833333333332</v>
      </c>
    </row>
    <row r="62" spans="1:9" s="1" customFormat="1" ht="15" customHeight="1">
      <c r="A62" s="37">
        <v>59</v>
      </c>
      <c r="B62" s="36" t="s">
        <v>153</v>
      </c>
      <c r="C62" s="36" t="s">
        <v>154</v>
      </c>
      <c r="D62" s="18" t="s">
        <v>59</v>
      </c>
      <c r="E62" s="36" t="s">
        <v>144</v>
      </c>
      <c r="F62" s="42">
        <v>0.03908564814814815</v>
      </c>
      <c r="G62" s="18" t="str">
        <f t="shared" si="0"/>
        <v>5.38/km</v>
      </c>
      <c r="H62" s="19">
        <f t="shared" si="3"/>
        <v>0.017395833333333333</v>
      </c>
      <c r="I62" s="19">
        <f t="shared" si="4"/>
        <v>0.013506944444444443</v>
      </c>
    </row>
    <row r="63" spans="1:9" s="1" customFormat="1" ht="15" customHeight="1">
      <c r="A63" s="37">
        <v>60</v>
      </c>
      <c r="B63" s="36" t="s">
        <v>155</v>
      </c>
      <c r="C63" s="36" t="s">
        <v>27</v>
      </c>
      <c r="D63" s="18" t="s">
        <v>65</v>
      </c>
      <c r="E63" s="36" t="s">
        <v>156</v>
      </c>
      <c r="F63" s="42">
        <v>0.03921296296296296</v>
      </c>
      <c r="G63" s="18" t="str">
        <f t="shared" si="0"/>
        <v>5.39/km</v>
      </c>
      <c r="H63" s="19">
        <f t="shared" si="3"/>
        <v>0.01752314814814815</v>
      </c>
      <c r="I63" s="19">
        <f t="shared" si="4"/>
        <v>0.012673611111111111</v>
      </c>
    </row>
    <row r="64" spans="1:9" s="1" customFormat="1" ht="15" customHeight="1">
      <c r="A64" s="37">
        <v>61</v>
      </c>
      <c r="B64" s="36" t="s">
        <v>157</v>
      </c>
      <c r="C64" s="36" t="s">
        <v>117</v>
      </c>
      <c r="D64" s="18" t="s">
        <v>65</v>
      </c>
      <c r="E64" s="36" t="s">
        <v>158</v>
      </c>
      <c r="F64" s="42">
        <v>0.03949074074074074</v>
      </c>
      <c r="G64" s="18" t="str">
        <f t="shared" si="0"/>
        <v>5.41/km</v>
      </c>
      <c r="H64" s="19">
        <f t="shared" si="3"/>
        <v>0.01780092592592593</v>
      </c>
      <c r="I64" s="19">
        <f t="shared" si="4"/>
        <v>0.01295138888888889</v>
      </c>
    </row>
    <row r="65" spans="1:9" s="1" customFormat="1" ht="15" customHeight="1">
      <c r="A65" s="37">
        <v>62</v>
      </c>
      <c r="B65" s="39" t="s">
        <v>159</v>
      </c>
      <c r="C65" s="39" t="s">
        <v>160</v>
      </c>
      <c r="D65" s="18" t="s">
        <v>102</v>
      </c>
      <c r="E65" s="36" t="s">
        <v>66</v>
      </c>
      <c r="F65" s="42">
        <v>0.040671296296296296</v>
      </c>
      <c r="G65" s="18" t="str">
        <f t="shared" si="0"/>
        <v>5.51/km</v>
      </c>
      <c r="H65" s="19">
        <f t="shared" si="3"/>
        <v>0.01898148148148148</v>
      </c>
      <c r="I65" s="19">
        <f t="shared" si="4"/>
        <v>0.01125</v>
      </c>
    </row>
    <row r="66" spans="1:9" s="1" customFormat="1" ht="15" customHeight="1">
      <c r="A66" s="37">
        <v>63</v>
      </c>
      <c r="B66" s="36" t="s">
        <v>161</v>
      </c>
      <c r="C66" s="36" t="s">
        <v>162</v>
      </c>
      <c r="D66" s="37" t="s">
        <v>41</v>
      </c>
      <c r="E66" s="36" t="s">
        <v>163</v>
      </c>
      <c r="F66" s="42">
        <v>0.0415162037037037</v>
      </c>
      <c r="G66" s="18" t="str">
        <f t="shared" si="0"/>
        <v>5.59/km</v>
      </c>
      <c r="H66" s="19">
        <f t="shared" si="3"/>
        <v>0.019826388888888886</v>
      </c>
      <c r="I66" s="19">
        <f t="shared" si="4"/>
        <v>0.017962962962962962</v>
      </c>
    </row>
    <row r="67" spans="1:9" s="1" customFormat="1" ht="15" customHeight="1">
      <c r="A67" s="37">
        <v>64</v>
      </c>
      <c r="B67" s="36" t="s">
        <v>164</v>
      </c>
      <c r="C67" s="36" t="s">
        <v>80</v>
      </c>
      <c r="D67" s="18" t="s">
        <v>65</v>
      </c>
      <c r="E67" s="36" t="s">
        <v>165</v>
      </c>
      <c r="F67" s="42">
        <v>0.04305555555555556</v>
      </c>
      <c r="G67" s="18" t="str">
        <f t="shared" si="0"/>
        <v>6.12/km</v>
      </c>
      <c r="H67" s="19">
        <f t="shared" si="3"/>
        <v>0.021365740740740748</v>
      </c>
      <c r="I67" s="19">
        <f t="shared" si="4"/>
        <v>0.01651620370370371</v>
      </c>
    </row>
    <row r="68" spans="1:9" s="1" customFormat="1" ht="15" customHeight="1">
      <c r="A68" s="37">
        <v>65</v>
      </c>
      <c r="B68" s="36" t="s">
        <v>166</v>
      </c>
      <c r="C68" s="36" t="s">
        <v>167</v>
      </c>
      <c r="D68" s="37" t="s">
        <v>168</v>
      </c>
      <c r="E68" s="36" t="s">
        <v>29</v>
      </c>
      <c r="F68" s="42">
        <v>0.043356481481481475</v>
      </c>
      <c r="G68" s="18" t="str">
        <f>TEXT(INT((HOUR(F68)*3600+MINUTE(F68)*60+SECOND(F68))/$I$2/60),"0")&amp;"."&amp;TEXT(MOD((HOUR(F68)*3600+MINUTE(F68)*60+SECOND(F68))/$I$2,60),"00")&amp;"/km"</f>
        <v>6.15/km</v>
      </c>
      <c r="H68" s="19">
        <f t="shared" si="3"/>
        <v>0.02166666666666666</v>
      </c>
      <c r="I68" s="19">
        <f t="shared" si="4"/>
        <v>0</v>
      </c>
    </row>
    <row r="69" spans="1:9" s="1" customFormat="1" ht="15" customHeight="1">
      <c r="A69" s="37">
        <v>66</v>
      </c>
      <c r="B69" s="39" t="s">
        <v>169</v>
      </c>
      <c r="C69" s="39" t="s">
        <v>38</v>
      </c>
      <c r="D69" s="18" t="s">
        <v>28</v>
      </c>
      <c r="E69" s="39" t="s">
        <v>170</v>
      </c>
      <c r="F69" s="42">
        <v>0.04348379629629629</v>
      </c>
      <c r="G69" s="18" t="str">
        <f>TEXT(INT((HOUR(F69)*3600+MINUTE(F69)*60+SECOND(F69))/$I$2/60),"0")&amp;"."&amp;TEXT(MOD((HOUR(F69)*3600+MINUTE(F69)*60+SECOND(F69))/$I$2,60),"00")&amp;"/km"</f>
        <v>6.16/km</v>
      </c>
      <c r="H69" s="19">
        <f t="shared" si="3"/>
        <v>0.021793981481481477</v>
      </c>
      <c r="I69" s="19">
        <f t="shared" si="4"/>
        <v>0.021793981481481477</v>
      </c>
    </row>
    <row r="70" spans="1:9" s="1" customFormat="1" ht="15" customHeight="1" thickBot="1">
      <c r="A70" s="38">
        <v>67</v>
      </c>
      <c r="B70" s="40" t="s">
        <v>171</v>
      </c>
      <c r="C70" s="40" t="s">
        <v>172</v>
      </c>
      <c r="D70" s="20" t="s">
        <v>65</v>
      </c>
      <c r="E70" s="40" t="s">
        <v>136</v>
      </c>
      <c r="F70" s="43">
        <v>0.05042824074074074</v>
      </c>
      <c r="G70" s="20" t="str">
        <f>TEXT(INT((HOUR(F70)*3600+MINUTE(F70)*60+SECOND(F70))/$I$2/60),"0")&amp;"."&amp;TEXT(MOD((HOUR(F70)*3600+MINUTE(F70)*60+SECOND(F70))/$I$2,60),"00")&amp;"/km"</f>
        <v>7.16/km</v>
      </c>
      <c r="H70" s="21">
        <f t="shared" si="3"/>
        <v>0.028738425925925924</v>
      </c>
      <c r="I70" s="21">
        <f t="shared" si="4"/>
        <v>0.023888888888888887</v>
      </c>
    </row>
  </sheetData>
  <autoFilter ref="A3:I7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pane ySplit="3" topLeftCell="BM4" activePane="bottomLeft" state="frozen"/>
      <selection pane="topLeft" activeCell="A1" sqref="A1"/>
      <selection pane="bottomLeft" activeCell="C38" sqref="C38"/>
    </sheetView>
  </sheetViews>
  <sheetFormatPr defaultColWidth="9.140625" defaultRowHeight="12.75"/>
  <cols>
    <col min="1" max="1" width="6.7109375" style="4" customWidth="1"/>
    <col min="2" max="2" width="40.7109375" style="4" customWidth="1"/>
    <col min="3" max="3" width="10.7109375" style="4" customWidth="1"/>
    <col min="5" max="5" width="6.7109375" style="0" customWidth="1"/>
    <col min="6" max="6" width="40.7109375" style="0" customWidth="1"/>
    <col min="7" max="7" width="10.7109375" style="4" customWidth="1"/>
  </cols>
  <sheetData>
    <row r="1" spans="1:7" ht="24.75" customHeight="1" thickBot="1">
      <c r="A1" s="54" t="str">
        <f>'Individuale 10km'!A1</f>
        <v> Maratona del lago del Salto 2ª edizione</v>
      </c>
      <c r="B1" s="55"/>
      <c r="C1" s="56"/>
      <c r="E1" s="54" t="str">
        <f>A1</f>
        <v> Maratona del lago del Salto 2ª edizione</v>
      </c>
      <c r="F1" s="55"/>
      <c r="G1" s="56"/>
    </row>
    <row r="2" spans="1:7" ht="33" customHeight="1" thickBot="1">
      <c r="A2" s="57" t="str">
        <f>'Individuale 10km'!A2&amp;" km. "&amp;'Individuale 10km'!I2</f>
        <v>Oiano (Ri) Italia - Domenica 11/07/2010 km. 10</v>
      </c>
      <c r="B2" s="58"/>
      <c r="C2" s="59"/>
      <c r="E2" s="57" t="s">
        <v>321</v>
      </c>
      <c r="F2" s="58"/>
      <c r="G2" s="59"/>
    </row>
    <row r="3" spans="1:7" ht="24.75" customHeight="1" thickBot="1">
      <c r="A3" s="13" t="s">
        <v>1</v>
      </c>
      <c r="B3" s="14" t="s">
        <v>5</v>
      </c>
      <c r="C3" s="14" t="s">
        <v>10</v>
      </c>
      <c r="E3" s="13" t="s">
        <v>1</v>
      </c>
      <c r="F3" s="14" t="s">
        <v>5</v>
      </c>
      <c r="G3" s="14" t="s">
        <v>10</v>
      </c>
    </row>
    <row r="4" spans="1:7" ht="15" customHeight="1">
      <c r="A4" s="28">
        <v>1</v>
      </c>
      <c r="B4" s="29" t="s">
        <v>29</v>
      </c>
      <c r="C4" s="32">
        <v>11</v>
      </c>
      <c r="E4" s="28">
        <v>1</v>
      </c>
      <c r="F4" s="29" t="s">
        <v>212</v>
      </c>
      <c r="G4" s="32">
        <v>5</v>
      </c>
    </row>
    <row r="5" spans="1:7" ht="15" customHeight="1">
      <c r="A5" s="22">
        <v>2</v>
      </c>
      <c r="B5" s="23" t="s">
        <v>39</v>
      </c>
      <c r="C5" s="26">
        <v>9</v>
      </c>
      <c r="E5" s="22">
        <v>2</v>
      </c>
      <c r="F5" s="23" t="s">
        <v>248</v>
      </c>
      <c r="G5" s="26">
        <v>4</v>
      </c>
    </row>
    <row r="6" spans="1:7" ht="15" customHeight="1">
      <c r="A6" s="22">
        <v>3</v>
      </c>
      <c r="B6" s="23" t="s">
        <v>66</v>
      </c>
      <c r="C6" s="26">
        <v>8</v>
      </c>
      <c r="E6" s="30">
        <v>3</v>
      </c>
      <c r="F6" s="31" t="s">
        <v>173</v>
      </c>
      <c r="G6" s="33">
        <v>4</v>
      </c>
    </row>
    <row r="7" spans="1:7" ht="15" customHeight="1">
      <c r="A7" s="22">
        <v>4</v>
      </c>
      <c r="B7" s="23" t="s">
        <v>33</v>
      </c>
      <c r="C7" s="26">
        <v>6</v>
      </c>
      <c r="E7" s="22">
        <v>4</v>
      </c>
      <c r="F7" s="23" t="s">
        <v>158</v>
      </c>
      <c r="G7" s="26">
        <v>4</v>
      </c>
    </row>
    <row r="8" spans="1:7" ht="15" customHeight="1">
      <c r="A8" s="22">
        <v>5</v>
      </c>
      <c r="B8" s="23" t="s">
        <v>90</v>
      </c>
      <c r="C8" s="26">
        <v>3</v>
      </c>
      <c r="E8" s="22">
        <v>5</v>
      </c>
      <c r="F8" s="23" t="s">
        <v>206</v>
      </c>
      <c r="G8" s="26">
        <v>3</v>
      </c>
    </row>
    <row r="9" spans="1:7" ht="15" customHeight="1">
      <c r="A9" s="22">
        <v>6</v>
      </c>
      <c r="B9" s="23" t="s">
        <v>51</v>
      </c>
      <c r="C9" s="26">
        <v>3</v>
      </c>
      <c r="E9" s="22">
        <v>6</v>
      </c>
      <c r="F9" s="23" t="s">
        <v>304</v>
      </c>
      <c r="G9" s="26">
        <v>3</v>
      </c>
    </row>
    <row r="10" spans="1:7" ht="15" customHeight="1">
      <c r="A10" s="22">
        <v>7</v>
      </c>
      <c r="B10" s="23" t="s">
        <v>114</v>
      </c>
      <c r="C10" s="26">
        <v>2</v>
      </c>
      <c r="E10" s="22">
        <v>7</v>
      </c>
      <c r="F10" s="23" t="s">
        <v>29</v>
      </c>
      <c r="G10" s="26">
        <v>2</v>
      </c>
    </row>
    <row r="11" spans="1:7" ht="15" customHeight="1">
      <c r="A11" s="22">
        <v>8</v>
      </c>
      <c r="B11" s="23" t="s">
        <v>136</v>
      </c>
      <c r="C11" s="26">
        <v>2</v>
      </c>
      <c r="E11" s="22">
        <v>8</v>
      </c>
      <c r="F11" s="23" t="s">
        <v>185</v>
      </c>
      <c r="G11" s="26">
        <v>2</v>
      </c>
    </row>
    <row r="12" spans="1:7" ht="15" customHeight="1">
      <c r="A12" s="22">
        <v>9</v>
      </c>
      <c r="B12" s="23" t="s">
        <v>94</v>
      </c>
      <c r="C12" s="26">
        <v>2</v>
      </c>
      <c r="E12" s="22">
        <v>9</v>
      </c>
      <c r="F12" s="23" t="s">
        <v>219</v>
      </c>
      <c r="G12" s="26">
        <v>2</v>
      </c>
    </row>
    <row r="13" spans="1:7" ht="15" customHeight="1">
      <c r="A13" s="22">
        <v>10</v>
      </c>
      <c r="B13" s="23" t="s">
        <v>144</v>
      </c>
      <c r="C13" s="26">
        <v>2</v>
      </c>
      <c r="E13" s="22">
        <v>10</v>
      </c>
      <c r="F13" s="23" t="s">
        <v>197</v>
      </c>
      <c r="G13" s="26">
        <v>2</v>
      </c>
    </row>
    <row r="14" spans="1:7" ht="15" customHeight="1">
      <c r="A14" s="22">
        <v>11</v>
      </c>
      <c r="B14" s="23" t="s">
        <v>37</v>
      </c>
      <c r="C14" s="26">
        <v>1</v>
      </c>
      <c r="E14" s="22">
        <v>11</v>
      </c>
      <c r="F14" s="23" t="s">
        <v>234</v>
      </c>
      <c r="G14" s="26">
        <v>2</v>
      </c>
    </row>
    <row r="15" spans="1:7" ht="15" customHeight="1">
      <c r="A15" s="22">
        <v>12</v>
      </c>
      <c r="B15" s="23" t="s">
        <v>43</v>
      </c>
      <c r="C15" s="26">
        <v>1</v>
      </c>
      <c r="E15" s="22">
        <v>12</v>
      </c>
      <c r="F15" s="23" t="s">
        <v>301</v>
      </c>
      <c r="G15" s="26">
        <v>1</v>
      </c>
    </row>
    <row r="16" spans="1:7" ht="15" customHeight="1">
      <c r="A16" s="30">
        <v>13</v>
      </c>
      <c r="B16" s="31" t="s">
        <v>173</v>
      </c>
      <c r="C16" s="33">
        <v>1</v>
      </c>
      <c r="E16" s="22">
        <v>13</v>
      </c>
      <c r="F16" s="23" t="s">
        <v>210</v>
      </c>
      <c r="G16" s="26">
        <v>1</v>
      </c>
    </row>
    <row r="17" spans="1:7" ht="15" customHeight="1">
      <c r="A17" s="22">
        <v>14</v>
      </c>
      <c r="B17" s="23" t="s">
        <v>148</v>
      </c>
      <c r="C17" s="26">
        <v>1</v>
      </c>
      <c r="E17" s="22">
        <v>14</v>
      </c>
      <c r="F17" s="23" t="s">
        <v>313</v>
      </c>
      <c r="G17" s="26">
        <v>1</v>
      </c>
    </row>
    <row r="18" spans="1:7" ht="15" customHeight="1">
      <c r="A18" s="22">
        <v>15</v>
      </c>
      <c r="B18" s="23" t="s">
        <v>158</v>
      </c>
      <c r="C18" s="26">
        <v>1</v>
      </c>
      <c r="E18" s="22">
        <v>15</v>
      </c>
      <c r="F18" s="23" t="s">
        <v>284</v>
      </c>
      <c r="G18" s="26">
        <v>1</v>
      </c>
    </row>
    <row r="19" spans="1:7" ht="15" customHeight="1">
      <c r="A19" s="22">
        <v>16</v>
      </c>
      <c r="B19" s="23" t="s">
        <v>46</v>
      </c>
      <c r="C19" s="26">
        <v>1</v>
      </c>
      <c r="E19" s="22">
        <v>16</v>
      </c>
      <c r="F19" s="23" t="s">
        <v>243</v>
      </c>
      <c r="G19" s="26">
        <v>1</v>
      </c>
    </row>
    <row r="20" spans="1:7" ht="15" customHeight="1">
      <c r="A20" s="22">
        <v>17</v>
      </c>
      <c r="B20" s="23" t="s">
        <v>107</v>
      </c>
      <c r="C20" s="26">
        <v>1</v>
      </c>
      <c r="E20" s="22">
        <v>17</v>
      </c>
      <c r="F20" s="23" t="s">
        <v>246</v>
      </c>
      <c r="G20" s="26">
        <v>1</v>
      </c>
    </row>
    <row r="21" spans="1:7" ht="15" customHeight="1">
      <c r="A21" s="22">
        <v>18</v>
      </c>
      <c r="B21" s="23" t="s">
        <v>99</v>
      </c>
      <c r="C21" s="26">
        <v>1</v>
      </c>
      <c r="E21" s="22">
        <v>18</v>
      </c>
      <c r="F21" s="23" t="s">
        <v>291</v>
      </c>
      <c r="G21" s="26">
        <v>1</v>
      </c>
    </row>
    <row r="22" spans="1:7" ht="15" customHeight="1">
      <c r="A22" s="22">
        <v>19</v>
      </c>
      <c r="B22" s="23" t="s">
        <v>69</v>
      </c>
      <c r="C22" s="26">
        <v>1</v>
      </c>
      <c r="E22" s="22">
        <v>19</v>
      </c>
      <c r="F22" s="23" t="s">
        <v>223</v>
      </c>
      <c r="G22" s="26">
        <v>1</v>
      </c>
    </row>
    <row r="23" spans="1:7" ht="15" customHeight="1">
      <c r="A23" s="22">
        <v>20</v>
      </c>
      <c r="B23" s="23" t="s">
        <v>163</v>
      </c>
      <c r="C23" s="26">
        <v>1</v>
      </c>
      <c r="E23" s="22">
        <v>20</v>
      </c>
      <c r="F23" s="23" t="s">
        <v>251</v>
      </c>
      <c r="G23" s="26">
        <v>1</v>
      </c>
    </row>
    <row r="24" spans="1:7" ht="15" customHeight="1">
      <c r="A24" s="22">
        <v>21</v>
      </c>
      <c r="B24" s="23" t="s">
        <v>73</v>
      </c>
      <c r="C24" s="26">
        <v>1</v>
      </c>
      <c r="E24" s="22">
        <v>21</v>
      </c>
      <c r="F24" s="23" t="s">
        <v>236</v>
      </c>
      <c r="G24" s="26">
        <v>1</v>
      </c>
    </row>
    <row r="25" spans="1:7" ht="15" customHeight="1">
      <c r="A25" s="22">
        <v>22</v>
      </c>
      <c r="B25" s="23" t="s">
        <v>62</v>
      </c>
      <c r="C25" s="26">
        <v>1</v>
      </c>
      <c r="E25" s="22">
        <v>22</v>
      </c>
      <c r="F25" s="23" t="s">
        <v>296</v>
      </c>
      <c r="G25" s="26">
        <v>1</v>
      </c>
    </row>
    <row r="26" spans="1:7" ht="15" customHeight="1">
      <c r="A26" s="22">
        <v>23</v>
      </c>
      <c r="B26" s="23" t="s">
        <v>156</v>
      </c>
      <c r="C26" s="26">
        <v>1</v>
      </c>
      <c r="E26" s="22">
        <v>23</v>
      </c>
      <c r="F26" s="23" t="s">
        <v>320</v>
      </c>
      <c r="G26" s="26">
        <v>1</v>
      </c>
    </row>
    <row r="27" spans="1:7" ht="15" customHeight="1">
      <c r="A27" s="22">
        <v>24</v>
      </c>
      <c r="B27" s="23" t="s">
        <v>131</v>
      </c>
      <c r="C27" s="26">
        <v>1</v>
      </c>
      <c r="E27" s="22">
        <v>24</v>
      </c>
      <c r="F27" s="23" t="s">
        <v>258</v>
      </c>
      <c r="G27" s="26">
        <v>1</v>
      </c>
    </row>
    <row r="28" spans="1:7" ht="15" customHeight="1">
      <c r="A28" s="22">
        <v>25</v>
      </c>
      <c r="B28" s="23" t="s">
        <v>165</v>
      </c>
      <c r="C28" s="26">
        <v>1</v>
      </c>
      <c r="E28" s="22">
        <v>25</v>
      </c>
      <c r="F28" s="23" t="s">
        <v>271</v>
      </c>
      <c r="G28" s="26">
        <v>1</v>
      </c>
    </row>
    <row r="29" spans="1:7" ht="15" customHeight="1">
      <c r="A29" s="22">
        <v>26</v>
      </c>
      <c r="B29" s="23" t="s">
        <v>78</v>
      </c>
      <c r="C29" s="26">
        <v>1</v>
      </c>
      <c r="E29" s="22">
        <v>26</v>
      </c>
      <c r="F29" s="23" t="s">
        <v>268</v>
      </c>
      <c r="G29" s="26">
        <v>1</v>
      </c>
    </row>
    <row r="30" spans="1:7" ht="15" customHeight="1">
      <c r="A30" s="22">
        <v>27</v>
      </c>
      <c r="B30" s="23" t="s">
        <v>60</v>
      </c>
      <c r="C30" s="26">
        <v>1</v>
      </c>
      <c r="E30" s="22">
        <v>27</v>
      </c>
      <c r="F30" s="23" t="s">
        <v>202</v>
      </c>
      <c r="G30" s="26">
        <v>1</v>
      </c>
    </row>
    <row r="31" spans="1:7" ht="15" customHeight="1">
      <c r="A31" s="22">
        <v>28</v>
      </c>
      <c r="B31" s="23" t="s">
        <v>96</v>
      </c>
      <c r="C31" s="26">
        <v>1</v>
      </c>
      <c r="E31" s="22">
        <v>28</v>
      </c>
      <c r="F31" s="23" t="s">
        <v>215</v>
      </c>
      <c r="G31" s="26">
        <v>1</v>
      </c>
    </row>
    <row r="32" spans="1:7" ht="15" customHeight="1" thickBot="1">
      <c r="A32" s="24">
        <v>29</v>
      </c>
      <c r="B32" s="25" t="s">
        <v>170</v>
      </c>
      <c r="C32" s="27">
        <v>1</v>
      </c>
      <c r="E32" s="22">
        <v>29</v>
      </c>
      <c r="F32" s="23" t="s">
        <v>278</v>
      </c>
      <c r="G32" s="26">
        <v>1</v>
      </c>
    </row>
    <row r="33" spans="3:7" ht="15" customHeight="1">
      <c r="C33" s="4">
        <f>SUM(C4:C32)</f>
        <v>67</v>
      </c>
      <c r="E33" s="22">
        <v>30</v>
      </c>
      <c r="F33" s="23" t="s">
        <v>200</v>
      </c>
      <c r="G33" s="26">
        <v>1</v>
      </c>
    </row>
    <row r="34" spans="5:7" ht="15" customHeight="1">
      <c r="E34" s="22">
        <v>31</v>
      </c>
      <c r="F34" s="23" t="s">
        <v>230</v>
      </c>
      <c r="G34" s="26">
        <v>1</v>
      </c>
    </row>
    <row r="35" spans="5:7" ht="15" customHeight="1">
      <c r="E35" s="22">
        <v>32</v>
      </c>
      <c r="F35" s="23" t="s">
        <v>241</v>
      </c>
      <c r="G35" s="26">
        <v>1</v>
      </c>
    </row>
    <row r="36" spans="5:7" ht="15" customHeight="1">
      <c r="E36" s="22">
        <v>33</v>
      </c>
      <c r="F36" s="23" t="s">
        <v>262</v>
      </c>
      <c r="G36" s="26">
        <v>1</v>
      </c>
    </row>
    <row r="37" spans="5:7" ht="15" customHeight="1">
      <c r="E37" s="22">
        <v>34</v>
      </c>
      <c r="F37" s="23" t="s">
        <v>180</v>
      </c>
      <c r="G37" s="26">
        <v>1</v>
      </c>
    </row>
    <row r="38" spans="5:7" ht="15" customHeight="1">
      <c r="E38" s="22">
        <v>35</v>
      </c>
      <c r="F38" s="23" t="s">
        <v>217</v>
      </c>
      <c r="G38" s="26">
        <v>1</v>
      </c>
    </row>
    <row r="39" spans="5:7" ht="15" customHeight="1">
      <c r="E39" s="22">
        <v>36</v>
      </c>
      <c r="F39" s="23" t="s">
        <v>288</v>
      </c>
      <c r="G39" s="26">
        <v>1</v>
      </c>
    </row>
    <row r="40" spans="5:7" ht="15" customHeight="1">
      <c r="E40" s="22">
        <v>37</v>
      </c>
      <c r="F40" s="23" t="s">
        <v>178</v>
      </c>
      <c r="G40" s="26">
        <v>1</v>
      </c>
    </row>
    <row r="41" spans="5:7" ht="15" customHeight="1">
      <c r="E41" s="22">
        <v>38</v>
      </c>
      <c r="F41" s="23" t="s">
        <v>192</v>
      </c>
      <c r="G41" s="26">
        <v>1</v>
      </c>
    </row>
    <row r="42" spans="5:7" ht="15" customHeight="1">
      <c r="E42" s="22">
        <v>39</v>
      </c>
      <c r="F42" s="23" t="s">
        <v>188</v>
      </c>
      <c r="G42" s="26">
        <v>1</v>
      </c>
    </row>
    <row r="43" spans="5:7" ht="15" customHeight="1" thickBot="1">
      <c r="E43" s="24">
        <v>40</v>
      </c>
      <c r="F43" s="25" t="s">
        <v>238</v>
      </c>
      <c r="G43" s="27">
        <v>1</v>
      </c>
    </row>
    <row r="44" ht="12.75">
      <c r="G44" s="4">
        <f>SUM(G4:G43)</f>
        <v>62</v>
      </c>
    </row>
  </sheetData>
  <mergeCells count="4">
    <mergeCell ref="A1:C1"/>
    <mergeCell ref="A2:C2"/>
    <mergeCell ref="E1:G1"/>
    <mergeCell ref="E2:G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2010-07-16T17:47:33Z</dcterms:modified>
  <cp:category/>
  <cp:version/>
  <cp:contentType/>
  <cp:contentStatus/>
</cp:coreProperties>
</file>