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'Individuale'!$A$3:$I$103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<sst xmlns="http://schemas.openxmlformats.org/spreadsheetml/2006/main" count="450" uniqueCount="219">
  <si>
    <t xml:space="preserve">Ruocco </t>
  </si>
  <si>
    <t xml:space="preserve">Giuliano </t>
  </si>
  <si>
    <t xml:space="preserve">Mm45 </t>
  </si>
  <si>
    <t xml:space="preserve">Asd Cava Pic.costa Damalf.. </t>
  </si>
  <si>
    <t xml:space="preserve">Erricchiello </t>
  </si>
  <si>
    <t xml:space="preserve">Domenico </t>
  </si>
  <si>
    <t xml:space="preserve">Mm35 </t>
  </si>
  <si>
    <t xml:space="preserve">Carfagnini </t>
  </si>
  <si>
    <t xml:space="preserve">Antonio </t>
  </si>
  <si>
    <t xml:space="preserve">Mtb Scanno </t>
  </si>
  <si>
    <t xml:space="preserve">Fusco </t>
  </si>
  <si>
    <t xml:space="preserve">Fabio </t>
  </si>
  <si>
    <t xml:space="preserve">Asd Aequa Running </t>
  </si>
  <si>
    <t xml:space="preserve">Di Croce </t>
  </si>
  <si>
    <t xml:space="preserve">Michele </t>
  </si>
  <si>
    <t xml:space="preserve">Pod.canasium 2004 </t>
  </si>
  <si>
    <t xml:space="preserve">Volpe </t>
  </si>
  <si>
    <t xml:space="preserve">Mm40 </t>
  </si>
  <si>
    <t xml:space="preserve">Di Giacomo </t>
  </si>
  <si>
    <t xml:space="preserve">Ferdinando </t>
  </si>
  <si>
    <t xml:space="preserve">Tm </t>
  </si>
  <si>
    <t xml:space="preserve">Varella </t>
  </si>
  <si>
    <t xml:space="preserve">Gennaro </t>
  </si>
  <si>
    <t xml:space="preserve">Security International </t>
  </si>
  <si>
    <t xml:space="preserve">Campitiello </t>
  </si>
  <si>
    <t xml:space="preserve">Caranfa </t>
  </si>
  <si>
    <t xml:space="preserve">Cesidio </t>
  </si>
  <si>
    <t xml:space="preserve">Ruggiero </t>
  </si>
  <si>
    <t xml:space="preserve">Andrea </t>
  </si>
  <si>
    <t xml:space="preserve">Di Maio </t>
  </si>
  <si>
    <t xml:space="preserve">Alessandro </t>
  </si>
  <si>
    <t xml:space="preserve">Napoli Nord Marathon </t>
  </si>
  <si>
    <t xml:space="preserve">Giordano </t>
  </si>
  <si>
    <t xml:space="preserve">Giovanni </t>
  </si>
  <si>
    <t xml:space="preserve">Montemiletto Team Runners </t>
  </si>
  <si>
    <t xml:space="preserve">Canali </t>
  </si>
  <si>
    <t xml:space="preserve">Roberto </t>
  </si>
  <si>
    <t xml:space="preserve">Podistica Morolo </t>
  </si>
  <si>
    <t xml:space="preserve">Scavella </t>
  </si>
  <si>
    <t xml:space="preserve">Luigi </t>
  </si>
  <si>
    <t xml:space="preserve">Nikaios Club Gragnano </t>
  </si>
  <si>
    <t xml:space="preserve">Barba </t>
  </si>
  <si>
    <t xml:space="preserve">Alberto </t>
  </si>
  <si>
    <t xml:space="preserve">Sessa </t>
  </si>
  <si>
    <t xml:space="preserve">Giulio </t>
  </si>
  <si>
    <t xml:space="preserve">Mm55 </t>
  </si>
  <si>
    <t xml:space="preserve">Isaura Valle Del Irno </t>
  </si>
  <si>
    <t xml:space="preserve">Capone </t>
  </si>
  <si>
    <t xml:space="preserve">Alfonso </t>
  </si>
  <si>
    <t xml:space="preserve">Casola </t>
  </si>
  <si>
    <t xml:space="preserve">Luca </t>
  </si>
  <si>
    <t xml:space="preserve">Tarullo </t>
  </si>
  <si>
    <t xml:space="preserve">Daniele </t>
  </si>
  <si>
    <t xml:space="preserve">Scanno Marrara </t>
  </si>
  <si>
    <t xml:space="preserve">Terrecuso </t>
  </si>
  <si>
    <t xml:space="preserve">Carlo </t>
  </si>
  <si>
    <t xml:space="preserve">Libertas Atletica Acerra .. </t>
  </si>
  <si>
    <t xml:space="preserve">Giacomo </t>
  </si>
  <si>
    <t xml:space="preserve">Acampora </t>
  </si>
  <si>
    <t xml:space="preserve">Mm50 </t>
  </si>
  <si>
    <t xml:space="preserve">Amatruda </t>
  </si>
  <si>
    <t xml:space="preserve">Valentino </t>
  </si>
  <si>
    <t xml:space="preserve">Asd Irpinia Corre </t>
  </si>
  <si>
    <t xml:space="preserve">Piras </t>
  </si>
  <si>
    <t xml:space="preserve">Tonino </t>
  </si>
  <si>
    <t xml:space="preserve">Mm60 </t>
  </si>
  <si>
    <t xml:space="preserve">Mediterraneo Eventi </t>
  </si>
  <si>
    <t xml:space="preserve">Naclerio </t>
  </si>
  <si>
    <t xml:space="preserve">Salvatore </t>
  </si>
  <si>
    <t xml:space="preserve">Frigura </t>
  </si>
  <si>
    <t xml:space="preserve">Vasile </t>
  </si>
  <si>
    <t xml:space="preserve">Gruppo Podistico Baianese </t>
  </si>
  <si>
    <t xml:space="preserve">Bisoffi </t>
  </si>
  <si>
    <t xml:space="preserve">Stefano </t>
  </si>
  <si>
    <t xml:space="preserve">Cus Torino </t>
  </si>
  <si>
    <t xml:space="preserve">Danna </t>
  </si>
  <si>
    <t xml:space="preserve">Alfredo </t>
  </si>
  <si>
    <t xml:space="preserve">Napoli Run </t>
  </si>
  <si>
    <t xml:space="preserve">Ambrosio </t>
  </si>
  <si>
    <t xml:space="preserve">Vincenzo </t>
  </si>
  <si>
    <t xml:space="preserve">Marcantonio </t>
  </si>
  <si>
    <t xml:space="preserve">Maglione </t>
  </si>
  <si>
    <t xml:space="preserve">Pasquale </t>
  </si>
  <si>
    <t xml:space="preserve">Asd Podistica Valle Caudi.. </t>
  </si>
  <si>
    <t xml:space="preserve">Giuseppe </t>
  </si>
  <si>
    <t xml:space="preserve">Paniak </t>
  </si>
  <si>
    <t xml:space="preserve">Anna </t>
  </si>
  <si>
    <t xml:space="preserve">Mf40 </t>
  </si>
  <si>
    <t xml:space="preserve">Gragnano In Corsa </t>
  </si>
  <si>
    <t xml:space="preserve">Iennaco </t>
  </si>
  <si>
    <t xml:space="preserve">Prisco </t>
  </si>
  <si>
    <t xml:space="preserve">Palomba </t>
  </si>
  <si>
    <t xml:space="preserve">Paeninsula </t>
  </si>
  <si>
    <t xml:space="preserve">Nogorato </t>
  </si>
  <si>
    <t xml:space="preserve">Arca Atl. Aversa Agro Ave.. </t>
  </si>
  <si>
    <t xml:space="preserve">Borrelli </t>
  </si>
  <si>
    <t xml:space="preserve">Antoniana Runners </t>
  </si>
  <si>
    <t xml:space="preserve">Risi </t>
  </si>
  <si>
    <t xml:space="preserve">Meccariello </t>
  </si>
  <si>
    <t xml:space="preserve">Pietro </t>
  </si>
  <si>
    <t xml:space="preserve">Albano </t>
  </si>
  <si>
    <t xml:space="preserve">Asd Polisportiva Folgore </t>
  </si>
  <si>
    <t xml:space="preserve">Cilento </t>
  </si>
  <si>
    <t xml:space="preserve">David </t>
  </si>
  <si>
    <t xml:space="preserve">Torre </t>
  </si>
  <si>
    <t xml:space="preserve">Marrazzo </t>
  </si>
  <si>
    <t xml:space="preserve">Libero </t>
  </si>
  <si>
    <t xml:space="preserve">Caiazza </t>
  </si>
  <si>
    <t xml:space="preserve">Vancore </t>
  </si>
  <si>
    <t xml:space="preserve">Asd Atletica San Nicola L.. </t>
  </si>
  <si>
    <t xml:space="preserve">Marco </t>
  </si>
  <si>
    <t xml:space="preserve">Galano </t>
  </si>
  <si>
    <t xml:space="preserve">Teresa </t>
  </si>
  <si>
    <t xml:space="preserve">Mf45 </t>
  </si>
  <si>
    <t xml:space="preserve">Simonetti </t>
  </si>
  <si>
    <t xml:space="preserve">Pod. Pomigliano </t>
  </si>
  <si>
    <t xml:space="preserve">Totaro </t>
  </si>
  <si>
    <t xml:space="preserve">Aceto </t>
  </si>
  <si>
    <t xml:space="preserve">Manna </t>
  </si>
  <si>
    <t xml:space="preserve">Matteo </t>
  </si>
  <si>
    <t xml:space="preserve">Senatore </t>
  </si>
  <si>
    <t xml:space="preserve">Aniello </t>
  </si>
  <si>
    <t xml:space="preserve">Rizzo </t>
  </si>
  <si>
    <t xml:space="preserve">Rufrano </t>
  </si>
  <si>
    <t xml:space="preserve">Gerardo </t>
  </si>
  <si>
    <t xml:space="preserve">Mc Euire </t>
  </si>
  <si>
    <t xml:space="preserve">Barry </t>
  </si>
  <si>
    <t xml:space="preserve">Artuso </t>
  </si>
  <si>
    <t xml:space="preserve">Francesco </t>
  </si>
  <si>
    <t xml:space="preserve">Mm65+ </t>
  </si>
  <si>
    <t xml:space="preserve">Milo </t>
  </si>
  <si>
    <t xml:space="preserve">Gaetano </t>
  </si>
  <si>
    <t xml:space="preserve">La Mura </t>
  </si>
  <si>
    <t xml:space="preserve">Marathon Club Stabia </t>
  </si>
  <si>
    <t xml:space="preserve">Spinelli </t>
  </si>
  <si>
    <t xml:space="preserve">Asd Asa Detur </t>
  </si>
  <si>
    <t xml:space="preserve">Formisano </t>
  </si>
  <si>
    <t xml:space="preserve">Mariano </t>
  </si>
  <si>
    <t xml:space="preserve">Marzullo </t>
  </si>
  <si>
    <t xml:space="preserve">Clemente </t>
  </si>
  <si>
    <t xml:space="preserve">Staiano </t>
  </si>
  <si>
    <t xml:space="preserve">Ilario </t>
  </si>
  <si>
    <t xml:space="preserve">Cannavacciuolo </t>
  </si>
  <si>
    <t xml:space="preserve">Dangelo </t>
  </si>
  <si>
    <t xml:space="preserve">Bartolo Longo </t>
  </si>
  <si>
    <t xml:space="preserve">Boffardi </t>
  </si>
  <si>
    <t xml:space="preserve">Vespoli </t>
  </si>
  <si>
    <t xml:space="preserve">Avitabile </t>
  </si>
  <si>
    <t xml:space="preserve">Massimo </t>
  </si>
  <si>
    <t xml:space="preserve">Tornatore </t>
  </si>
  <si>
    <t xml:space="preserve">Lorenzo </t>
  </si>
  <si>
    <t xml:space="preserve">Atletica Amatori Irpini </t>
  </si>
  <si>
    <t xml:space="preserve">Castagna </t>
  </si>
  <si>
    <t xml:space="preserve">Sergio </t>
  </si>
  <si>
    <t xml:space="preserve">Liverani </t>
  </si>
  <si>
    <t xml:space="preserve">Maria Elena </t>
  </si>
  <si>
    <t xml:space="preserve">Mf50 </t>
  </si>
  <si>
    <t xml:space="preserve">Raimondo </t>
  </si>
  <si>
    <t xml:space="preserve">Costa </t>
  </si>
  <si>
    <t xml:space="preserve">Ciro </t>
  </si>
  <si>
    <t xml:space="preserve">Asd Trailromagna </t>
  </si>
  <si>
    <t xml:space="preserve">Amoroso </t>
  </si>
  <si>
    <t xml:space="preserve">Giuseppina </t>
  </si>
  <si>
    <t xml:space="preserve">Sgammato </t>
  </si>
  <si>
    <t xml:space="preserve">Amelia </t>
  </si>
  <si>
    <t xml:space="preserve">Esposito </t>
  </si>
  <si>
    <t xml:space="preserve">Vitaliano </t>
  </si>
  <si>
    <t xml:space="preserve">Cristiano </t>
  </si>
  <si>
    <t xml:space="preserve">Vis Nova Salerno </t>
  </si>
  <si>
    <t xml:space="preserve">Mollura </t>
  </si>
  <si>
    <t xml:space="preserve">Paolo </t>
  </si>
  <si>
    <t xml:space="preserve">Di Martino </t>
  </si>
  <si>
    <t xml:space="preserve">Rosa </t>
  </si>
  <si>
    <t xml:space="preserve">Mf60 </t>
  </si>
  <si>
    <t xml:space="preserve">Erco Sport </t>
  </si>
  <si>
    <t xml:space="preserve">Zurlo </t>
  </si>
  <si>
    <t xml:space="preserve">Capozzi </t>
  </si>
  <si>
    <t xml:space="preserve">Sonia </t>
  </si>
  <si>
    <t xml:space="preserve">Vigile </t>
  </si>
  <si>
    <t xml:space="preserve">Adelchi </t>
  </si>
  <si>
    <t xml:space="preserve">Galasso </t>
  </si>
  <si>
    <t xml:space="preserve">Maria </t>
  </si>
  <si>
    <t xml:space="preserve">Todisco </t>
  </si>
  <si>
    <t xml:space="preserve">Casalnuovo </t>
  </si>
  <si>
    <t xml:space="preserve">Virgilio </t>
  </si>
  <si>
    <t xml:space="preserve">Asd La Solidarieta </t>
  </si>
  <si>
    <t xml:space="preserve">Tramontano </t>
  </si>
  <si>
    <t xml:space="preserve">Auricchio </t>
  </si>
  <si>
    <t xml:space="preserve">Nando </t>
  </si>
  <si>
    <t xml:space="preserve">Miranda </t>
  </si>
  <si>
    <t xml:space="preserve">Alfano </t>
  </si>
  <si>
    <t xml:space="preserve">Graziuso </t>
  </si>
  <si>
    <t xml:space="preserve">Tommaso </t>
  </si>
  <si>
    <t xml:space="preserve">Dapice </t>
  </si>
  <si>
    <t xml:space="preserve">G.p. Antares Stabia </t>
  </si>
  <si>
    <t xml:space="preserve">Falco </t>
  </si>
  <si>
    <t xml:space="preserve">Clementina </t>
  </si>
  <si>
    <t xml:space="preserve">Mf35 </t>
  </si>
  <si>
    <t xml:space="preserve">Cignoni </t>
  </si>
  <si>
    <t xml:space="preserve">Donatella </t>
  </si>
  <si>
    <t xml:space="preserve">Ruggieri </t>
  </si>
  <si>
    <t xml:space="preserve">Ivana </t>
  </si>
  <si>
    <t xml:space="preserve">Dantuono </t>
  </si>
  <si>
    <t xml:space="preserve">Antonella </t>
  </si>
  <si>
    <t xml:space="preserve">De Martino </t>
  </si>
  <si>
    <t xml:space="preserve">Biagio </t>
  </si>
  <si>
    <t>EcoTrail Minori</t>
  </si>
  <si>
    <t>Minori - Salerno (SA) Italia - Domenica 15/05/2011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</si>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</sst>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2" t="s">
        <v>206</v>
      </c>
      <c r="B1" s="22"/>
      <c r="C1" s="22"/>
      <c r="D1" s="22"/>
      <c r="E1" s="22"/>
      <c r="F1" s="22"/>
      <c r="G1" s="22"/>
      <c r="H1" s="22"/>
      <c r="I1" s="22"/>
    </row>
    <row r="2" spans="1:9" ht="24.75" customHeight="1">
      <c r="A2" s="23" t="s">
        <v>207</v>
      </c>
      <c r="B2" s="23"/>
      <c r="C2" s="23"/>
      <c r="D2" s="23"/>
      <c r="E2" s="23"/>
      <c r="F2" s="23"/>
      <c r="G2" s="23"/>
      <c r="H2" s="3" t="s">
        <v>208</v>
      </c>
      <c r="I2" s="4">
        <v>14</v>
      </c>
    </row>
    <row r="3" spans="1:9" ht="37.5" customHeight="1">
      <c r="A3" s="5" t="s">
        <v>209</v>
      </c>
      <c r="B3" s="6" t="s">
        <v>210</v>
      </c>
      <c r="C3" s="7" t="s">
        <v>211</v>
      </c>
      <c r="D3" s="7" t="s">
        <v>212</v>
      </c>
      <c r="E3" s="8" t="s">
        <v>213</v>
      </c>
      <c r="F3" s="9" t="s">
        <v>214</v>
      </c>
      <c r="G3" s="9" t="s">
        <v>215</v>
      </c>
      <c r="H3" s="10" t="s">
        <v>216</v>
      </c>
      <c r="I3" s="10" t="s">
        <v>217</v>
      </c>
    </row>
    <row r="4" spans="1:9" s="11" customFormat="1" ht="15" customHeight="1">
      <c r="A4" s="15">
        <v>1</v>
      </c>
      <c r="B4" s="16" t="s">
        <v>0</v>
      </c>
      <c r="C4" s="16" t="s">
        <v>1</v>
      </c>
      <c r="D4" s="15" t="s">
        <v>2</v>
      </c>
      <c r="E4" s="16" t="s">
        <v>3</v>
      </c>
      <c r="F4" s="28">
        <v>0.07023148148148149</v>
      </c>
      <c r="G4" s="15" t="str">
        <f aca="true" t="shared" si="0" ref="G4:G67">TEXT(INT((HOUR(F4)*3600+MINUTE(F4)*60+SECOND(F4))/$I$2/60),"0")&amp;"."&amp;TEXT(MOD((HOUR(F4)*3600+MINUTE(F4)*60+SECOND(F4))/$I$2,60),"00")&amp;"/km"</f>
        <v>7.13/km</v>
      </c>
      <c r="H4" s="20">
        <f aca="true" t="shared" si="1" ref="H4:H31">F4-$F$4</f>
        <v>0</v>
      </c>
      <c r="I4" s="20">
        <f>F4-INDEX($F$4:$F$103,MATCH(D4,$D$4:$D$103,0))</f>
        <v>0</v>
      </c>
    </row>
    <row r="5" spans="1:9" s="11" customFormat="1" ht="15" customHeight="1">
      <c r="A5" s="17">
        <v>2</v>
      </c>
      <c r="B5" s="18" t="s">
        <v>4</v>
      </c>
      <c r="C5" s="18" t="s">
        <v>5</v>
      </c>
      <c r="D5" s="17" t="s">
        <v>6</v>
      </c>
      <c r="E5" s="18" t="s">
        <v>3</v>
      </c>
      <c r="F5" s="29">
        <v>0.07129629629629629</v>
      </c>
      <c r="G5" s="17" t="str">
        <f t="shared" si="0"/>
        <v>7.20/km</v>
      </c>
      <c r="H5" s="21">
        <f t="shared" si="1"/>
        <v>0.0010648148148147962</v>
      </c>
      <c r="I5" s="21">
        <f>F5-INDEX($F$4:$F$103,MATCH(D5,$D$4:$D$103,0))</f>
        <v>0</v>
      </c>
    </row>
    <row r="6" spans="1:9" s="11" customFormat="1" ht="15" customHeight="1">
      <c r="A6" s="17">
        <v>3</v>
      </c>
      <c r="B6" s="18" t="s">
        <v>7</v>
      </c>
      <c r="C6" s="18" t="s">
        <v>8</v>
      </c>
      <c r="D6" s="17" t="s">
        <v>6</v>
      </c>
      <c r="E6" s="18" t="s">
        <v>9</v>
      </c>
      <c r="F6" s="29">
        <v>0.07181712962962962</v>
      </c>
      <c r="G6" s="17" t="str">
        <f t="shared" si="0"/>
        <v>7.23/km</v>
      </c>
      <c r="H6" s="21">
        <f t="shared" si="1"/>
        <v>0.0015856481481481277</v>
      </c>
      <c r="I6" s="21">
        <f>F6-INDEX($F$4:$F$103,MATCH(D6,$D$4:$D$103,0))</f>
        <v>0.0005208333333333315</v>
      </c>
    </row>
    <row r="7" spans="1:9" s="11" customFormat="1" ht="15" customHeight="1">
      <c r="A7" s="17">
        <v>4</v>
      </c>
      <c r="B7" s="18" t="s">
        <v>10</v>
      </c>
      <c r="C7" s="18" t="s">
        <v>11</v>
      </c>
      <c r="D7" s="17" t="s">
        <v>6</v>
      </c>
      <c r="E7" s="18" t="s">
        <v>12</v>
      </c>
      <c r="F7" s="29">
        <v>0.07241898148148147</v>
      </c>
      <c r="G7" s="17" t="str">
        <f t="shared" si="0"/>
        <v>7.27/km</v>
      </c>
      <c r="H7" s="21">
        <f t="shared" si="1"/>
        <v>0.002187499999999981</v>
      </c>
      <c r="I7" s="21">
        <f>F7-INDEX($F$4:$F$103,MATCH(D7,$D$4:$D$103,0))</f>
        <v>0.001122685185185185</v>
      </c>
    </row>
    <row r="8" spans="1:9" s="11" customFormat="1" ht="15" customHeight="1">
      <c r="A8" s="17">
        <v>5</v>
      </c>
      <c r="B8" s="18" t="s">
        <v>13</v>
      </c>
      <c r="C8" s="18" t="s">
        <v>14</v>
      </c>
      <c r="D8" s="17" t="s">
        <v>6</v>
      </c>
      <c r="E8" s="18" t="s">
        <v>15</v>
      </c>
      <c r="F8" s="29">
        <v>0.07337962962962963</v>
      </c>
      <c r="G8" s="17" t="str">
        <f t="shared" si="0"/>
        <v>7.33/km</v>
      </c>
      <c r="H8" s="21">
        <f t="shared" si="1"/>
        <v>0.003148148148148136</v>
      </c>
      <c r="I8" s="21">
        <f>F8-INDEX($F$4:$F$103,MATCH(D8,$D$4:$D$103,0))</f>
        <v>0.00208333333333334</v>
      </c>
    </row>
    <row r="9" spans="1:9" s="11" customFormat="1" ht="15" customHeight="1">
      <c r="A9" s="17">
        <v>6</v>
      </c>
      <c r="B9" s="18" t="s">
        <v>16</v>
      </c>
      <c r="C9" s="18" t="s">
        <v>14</v>
      </c>
      <c r="D9" s="17" t="s">
        <v>17</v>
      </c>
      <c r="E9" s="18" t="s">
        <v>12</v>
      </c>
      <c r="F9" s="29">
        <v>0.07440972222222221</v>
      </c>
      <c r="G9" s="17" t="str">
        <f t="shared" si="0"/>
        <v>7.39/km</v>
      </c>
      <c r="H9" s="21">
        <f t="shared" si="1"/>
        <v>0.0041782407407407185</v>
      </c>
      <c r="I9" s="21">
        <f>F9-INDEX($F$4:$F$103,MATCH(D9,$D$4:$D$103,0))</f>
        <v>0</v>
      </c>
    </row>
    <row r="10" spans="1:9" s="11" customFormat="1" ht="15" customHeight="1">
      <c r="A10" s="17">
        <v>7</v>
      </c>
      <c r="B10" s="18" t="s">
        <v>18</v>
      </c>
      <c r="C10" s="18" t="s">
        <v>19</v>
      </c>
      <c r="D10" s="17" t="s">
        <v>20</v>
      </c>
      <c r="E10" s="18" t="s">
        <v>3</v>
      </c>
      <c r="F10" s="29">
        <v>0.07502314814814814</v>
      </c>
      <c r="G10" s="17" t="str">
        <f t="shared" si="0"/>
        <v>7.43/km</v>
      </c>
      <c r="H10" s="21">
        <f t="shared" si="1"/>
        <v>0.004791666666666652</v>
      </c>
      <c r="I10" s="21">
        <f>F10-INDEX($F$4:$F$103,MATCH(D10,$D$4:$D$103,0))</f>
        <v>0</v>
      </c>
    </row>
    <row r="11" spans="1:9" s="11" customFormat="1" ht="15" customHeight="1">
      <c r="A11" s="17">
        <v>8</v>
      </c>
      <c r="B11" s="18" t="s">
        <v>21</v>
      </c>
      <c r="C11" s="18" t="s">
        <v>22</v>
      </c>
      <c r="D11" s="17" t="s">
        <v>6</v>
      </c>
      <c r="E11" s="18" t="s">
        <v>23</v>
      </c>
      <c r="F11" s="29">
        <v>0.07505787037037037</v>
      </c>
      <c r="G11" s="17" t="str">
        <f t="shared" si="0"/>
        <v>7.43/km</v>
      </c>
      <c r="H11" s="21">
        <f t="shared" si="1"/>
        <v>0.00482638888888888</v>
      </c>
      <c r="I11" s="21">
        <f>F11-INDEX($F$4:$F$103,MATCH(D11,$D$4:$D$103,0))</f>
        <v>0.003761574074074084</v>
      </c>
    </row>
    <row r="12" spans="1:9" s="11" customFormat="1" ht="15" customHeight="1">
      <c r="A12" s="17">
        <v>9</v>
      </c>
      <c r="B12" s="18" t="s">
        <v>24</v>
      </c>
      <c r="C12" s="18" t="s">
        <v>5</v>
      </c>
      <c r="D12" s="17" t="s">
        <v>6</v>
      </c>
      <c r="E12" s="18" t="s">
        <v>3</v>
      </c>
      <c r="F12" s="29">
        <v>0.0759837962962963</v>
      </c>
      <c r="G12" s="17" t="str">
        <f t="shared" si="0"/>
        <v>7.49/km</v>
      </c>
      <c r="H12" s="21">
        <f t="shared" si="1"/>
        <v>0.005752314814814807</v>
      </c>
      <c r="I12" s="21">
        <f>F12-INDEX($F$4:$F$103,MATCH(D12,$D$4:$D$103,0))</f>
        <v>0.004687500000000011</v>
      </c>
    </row>
    <row r="13" spans="1:9" s="11" customFormat="1" ht="15" customHeight="1">
      <c r="A13" s="17">
        <v>10</v>
      </c>
      <c r="B13" s="18" t="s">
        <v>25</v>
      </c>
      <c r="C13" s="18" t="s">
        <v>26</v>
      </c>
      <c r="D13" s="17" t="s">
        <v>2</v>
      </c>
      <c r="E13" s="18" t="s">
        <v>9</v>
      </c>
      <c r="F13" s="29">
        <v>0.07719907407407407</v>
      </c>
      <c r="G13" s="17" t="str">
        <f t="shared" si="0"/>
        <v>7.56/km</v>
      </c>
      <c r="H13" s="21">
        <f t="shared" si="1"/>
        <v>0.006967592592592581</v>
      </c>
      <c r="I13" s="21">
        <f>F13-INDEX($F$4:$F$103,MATCH(D13,$D$4:$D$103,0))</f>
        <v>0.006967592592592581</v>
      </c>
    </row>
    <row r="14" spans="1:9" s="11" customFormat="1" ht="15" customHeight="1">
      <c r="A14" s="17">
        <v>11</v>
      </c>
      <c r="B14" s="18" t="s">
        <v>27</v>
      </c>
      <c r="C14" s="18" t="s">
        <v>28</v>
      </c>
      <c r="D14" s="17" t="s">
        <v>6</v>
      </c>
      <c r="E14" s="18" t="s">
        <v>12</v>
      </c>
      <c r="F14" s="29">
        <v>0.08009259259259259</v>
      </c>
      <c r="G14" s="17" t="str">
        <f t="shared" si="0"/>
        <v>8.14/km</v>
      </c>
      <c r="H14" s="21">
        <f t="shared" si="1"/>
        <v>0.009861111111111098</v>
      </c>
      <c r="I14" s="21">
        <f>F14-INDEX($F$4:$F$103,MATCH(D14,$D$4:$D$103,0))</f>
        <v>0.008796296296296302</v>
      </c>
    </row>
    <row r="15" spans="1:9" s="11" customFormat="1" ht="15" customHeight="1">
      <c r="A15" s="17">
        <v>12</v>
      </c>
      <c r="B15" s="18" t="s">
        <v>29</v>
      </c>
      <c r="C15" s="18" t="s">
        <v>30</v>
      </c>
      <c r="D15" s="17" t="s">
        <v>6</v>
      </c>
      <c r="E15" s="18" t="s">
        <v>31</v>
      </c>
      <c r="F15" s="29">
        <v>0.08020833333333334</v>
      </c>
      <c r="G15" s="17" t="str">
        <f t="shared" si="0"/>
        <v>8.15/km</v>
      </c>
      <c r="H15" s="21">
        <f t="shared" si="1"/>
        <v>0.009976851851851848</v>
      </c>
      <c r="I15" s="21">
        <f>F15-INDEX($F$4:$F$103,MATCH(D15,$D$4:$D$103,0))</f>
        <v>0.008912037037037052</v>
      </c>
    </row>
    <row r="16" spans="1:9" s="11" customFormat="1" ht="15" customHeight="1">
      <c r="A16" s="17">
        <v>13</v>
      </c>
      <c r="B16" s="18" t="s">
        <v>32</v>
      </c>
      <c r="C16" s="18" t="s">
        <v>33</v>
      </c>
      <c r="D16" s="17" t="s">
        <v>2</v>
      </c>
      <c r="E16" s="18" t="s">
        <v>34</v>
      </c>
      <c r="F16" s="29">
        <v>0.08061342592592592</v>
      </c>
      <c r="G16" s="17" t="str">
        <f t="shared" si="0"/>
        <v>8.18/km</v>
      </c>
      <c r="H16" s="21">
        <f t="shared" si="1"/>
        <v>0.01038194444444443</v>
      </c>
      <c r="I16" s="21">
        <f>F16-INDEX($F$4:$F$103,MATCH(D16,$D$4:$D$103,0))</f>
        <v>0.01038194444444443</v>
      </c>
    </row>
    <row r="17" spans="1:9" s="11" customFormat="1" ht="15" customHeight="1">
      <c r="A17" s="17">
        <v>14</v>
      </c>
      <c r="B17" s="18" t="s">
        <v>35</v>
      </c>
      <c r="C17" s="18" t="s">
        <v>36</v>
      </c>
      <c r="D17" s="17" t="s">
        <v>2</v>
      </c>
      <c r="E17" s="18" t="s">
        <v>37</v>
      </c>
      <c r="F17" s="29">
        <v>0.08113425925925927</v>
      </c>
      <c r="G17" s="17" t="str">
        <f t="shared" si="0"/>
        <v>8.21/km</v>
      </c>
      <c r="H17" s="21">
        <f t="shared" si="1"/>
        <v>0.010902777777777775</v>
      </c>
      <c r="I17" s="21">
        <f>F17-INDEX($F$4:$F$103,MATCH(D17,$D$4:$D$103,0))</f>
        <v>0.010902777777777775</v>
      </c>
    </row>
    <row r="18" spans="1:9" s="11" customFormat="1" ht="15" customHeight="1">
      <c r="A18" s="17">
        <v>15</v>
      </c>
      <c r="B18" s="18" t="s">
        <v>38</v>
      </c>
      <c r="C18" s="18" t="s">
        <v>39</v>
      </c>
      <c r="D18" s="17" t="s">
        <v>6</v>
      </c>
      <c r="E18" s="18" t="s">
        <v>40</v>
      </c>
      <c r="F18" s="29">
        <v>0.08127314814814814</v>
      </c>
      <c r="G18" s="17" t="str">
        <f t="shared" si="0"/>
        <v>8.22/km</v>
      </c>
      <c r="H18" s="21">
        <f t="shared" si="1"/>
        <v>0.011041666666666644</v>
      </c>
      <c r="I18" s="21">
        <f>F18-INDEX($F$4:$F$103,MATCH(D18,$D$4:$D$103,0))</f>
        <v>0.009976851851851848</v>
      </c>
    </row>
    <row r="19" spans="1:9" s="11" customFormat="1" ht="15" customHeight="1">
      <c r="A19" s="17">
        <v>16</v>
      </c>
      <c r="B19" s="18" t="s">
        <v>41</v>
      </c>
      <c r="C19" s="18" t="s">
        <v>42</v>
      </c>
      <c r="D19" s="17" t="s">
        <v>20</v>
      </c>
      <c r="E19" s="18" t="s">
        <v>12</v>
      </c>
      <c r="F19" s="29">
        <v>0.08150462962962964</v>
      </c>
      <c r="G19" s="17" t="str">
        <f t="shared" si="0"/>
        <v>8.23/km</v>
      </c>
      <c r="H19" s="21">
        <f t="shared" si="1"/>
        <v>0.011273148148148143</v>
      </c>
      <c r="I19" s="21">
        <f>F19-INDEX($F$4:$F$103,MATCH(D19,$D$4:$D$103,0))</f>
        <v>0.006481481481481491</v>
      </c>
    </row>
    <row r="20" spans="1:9" s="11" customFormat="1" ht="15" customHeight="1">
      <c r="A20" s="17">
        <v>17</v>
      </c>
      <c r="B20" s="18" t="s">
        <v>43</v>
      </c>
      <c r="C20" s="18" t="s">
        <v>44</v>
      </c>
      <c r="D20" s="17" t="s">
        <v>45</v>
      </c>
      <c r="E20" s="18" t="s">
        <v>46</v>
      </c>
      <c r="F20" s="29">
        <v>0.081875</v>
      </c>
      <c r="G20" s="17" t="str">
        <f t="shared" si="0"/>
        <v>8.25/km</v>
      </c>
      <c r="H20" s="21">
        <f t="shared" si="1"/>
        <v>0.011643518518518511</v>
      </c>
      <c r="I20" s="21">
        <f>F20-INDEX($F$4:$F$103,MATCH(D20,$D$4:$D$103,0))</f>
        <v>0</v>
      </c>
    </row>
    <row r="21" spans="1:9" s="11" customFormat="1" ht="15" customHeight="1">
      <c r="A21" s="17">
        <v>18</v>
      </c>
      <c r="B21" s="18" t="s">
        <v>47</v>
      </c>
      <c r="C21" s="18" t="s">
        <v>48</v>
      </c>
      <c r="D21" s="17" t="s">
        <v>20</v>
      </c>
      <c r="E21" s="18" t="s">
        <v>3</v>
      </c>
      <c r="F21" s="29">
        <v>0.08197916666666666</v>
      </c>
      <c r="G21" s="17" t="str">
        <f t="shared" si="0"/>
        <v>8.26/km</v>
      </c>
      <c r="H21" s="21">
        <f t="shared" si="1"/>
        <v>0.011747685185185167</v>
      </c>
      <c r="I21" s="21">
        <f>F21-INDEX($F$4:$F$103,MATCH(D21,$D$4:$D$103,0))</f>
        <v>0.006956018518518514</v>
      </c>
    </row>
    <row r="22" spans="1:9" s="11" customFormat="1" ht="15" customHeight="1">
      <c r="A22" s="17">
        <v>19</v>
      </c>
      <c r="B22" s="18" t="s">
        <v>49</v>
      </c>
      <c r="C22" s="18" t="s">
        <v>50</v>
      </c>
      <c r="D22" s="17" t="s">
        <v>17</v>
      </c>
      <c r="E22" s="18" t="s">
        <v>3</v>
      </c>
      <c r="F22" s="29">
        <v>0.08216435185185185</v>
      </c>
      <c r="G22" s="17" t="str">
        <f t="shared" si="0"/>
        <v>8.27/km</v>
      </c>
      <c r="H22" s="21">
        <f t="shared" si="1"/>
        <v>0.011932870370370358</v>
      </c>
      <c r="I22" s="21">
        <f>F22-INDEX($F$4:$F$103,MATCH(D22,$D$4:$D$103,0))</f>
        <v>0.007754629629629639</v>
      </c>
    </row>
    <row r="23" spans="1:9" s="11" customFormat="1" ht="15" customHeight="1">
      <c r="A23" s="17">
        <v>20</v>
      </c>
      <c r="B23" s="18" t="s">
        <v>51</v>
      </c>
      <c r="C23" s="18" t="s">
        <v>52</v>
      </c>
      <c r="D23" s="17" t="s">
        <v>45</v>
      </c>
      <c r="E23" s="18" t="s">
        <v>53</v>
      </c>
      <c r="F23" s="29">
        <v>0.08233796296296296</v>
      </c>
      <c r="G23" s="17" t="str">
        <f t="shared" si="0"/>
        <v>8.28/km</v>
      </c>
      <c r="H23" s="21">
        <f t="shared" si="1"/>
        <v>0.012106481481481468</v>
      </c>
      <c r="I23" s="21">
        <f>F23-INDEX($F$4:$F$103,MATCH(D23,$D$4:$D$103,0))</f>
        <v>0.0004629629629629567</v>
      </c>
    </row>
    <row r="24" spans="1:9" s="11" customFormat="1" ht="15" customHeight="1">
      <c r="A24" s="17">
        <v>21</v>
      </c>
      <c r="B24" s="18" t="s">
        <v>54</v>
      </c>
      <c r="C24" s="18" t="s">
        <v>55</v>
      </c>
      <c r="D24" s="17" t="s">
        <v>6</v>
      </c>
      <c r="E24" s="18" t="s">
        <v>56</v>
      </c>
      <c r="F24" s="29">
        <v>0.08356481481481481</v>
      </c>
      <c r="G24" s="17" t="str">
        <f t="shared" si="0"/>
        <v>8.36/km</v>
      </c>
      <c r="H24" s="21">
        <f t="shared" si="1"/>
        <v>0.013333333333333322</v>
      </c>
      <c r="I24" s="21">
        <f>F24-INDEX($F$4:$F$103,MATCH(D24,$D$4:$D$103,0))</f>
        <v>0.012268518518518526</v>
      </c>
    </row>
    <row r="25" spans="1:9" s="11" customFormat="1" ht="15" customHeight="1">
      <c r="A25" s="17">
        <v>22</v>
      </c>
      <c r="B25" s="18" t="s">
        <v>0</v>
      </c>
      <c r="C25" s="18" t="s">
        <v>57</v>
      </c>
      <c r="D25" s="17" t="s">
        <v>17</v>
      </c>
      <c r="E25" s="18" t="s">
        <v>12</v>
      </c>
      <c r="F25" s="29">
        <v>0.0835763888888889</v>
      </c>
      <c r="G25" s="17" t="str">
        <f t="shared" si="0"/>
        <v>8.36/km</v>
      </c>
      <c r="H25" s="21">
        <f t="shared" si="1"/>
        <v>0.013344907407407403</v>
      </c>
      <c r="I25" s="21">
        <f>F25-INDEX($F$4:$F$103,MATCH(D25,$D$4:$D$103,0))</f>
        <v>0.009166666666666684</v>
      </c>
    </row>
    <row r="26" spans="1:9" s="11" customFormat="1" ht="15" customHeight="1">
      <c r="A26" s="17">
        <v>23</v>
      </c>
      <c r="B26" s="18" t="s">
        <v>58</v>
      </c>
      <c r="C26" s="18" t="s">
        <v>33</v>
      </c>
      <c r="D26" s="17" t="s">
        <v>59</v>
      </c>
      <c r="E26" s="18" t="s">
        <v>31</v>
      </c>
      <c r="F26" s="29">
        <v>0.08414351851851852</v>
      </c>
      <c r="G26" s="17" t="str">
        <f t="shared" si="0"/>
        <v>8.39/km</v>
      </c>
      <c r="H26" s="21">
        <f t="shared" si="1"/>
        <v>0.013912037037037028</v>
      </c>
      <c r="I26" s="21">
        <f>F26-INDEX($F$4:$F$103,MATCH(D26,$D$4:$D$103,0))</f>
        <v>0</v>
      </c>
    </row>
    <row r="27" spans="1:9" s="12" customFormat="1" ht="15" customHeight="1">
      <c r="A27" s="17">
        <v>24</v>
      </c>
      <c r="B27" s="18" t="s">
        <v>60</v>
      </c>
      <c r="C27" s="18" t="s">
        <v>22</v>
      </c>
      <c r="D27" s="17" t="s">
        <v>17</v>
      </c>
      <c r="E27" s="18" t="s">
        <v>3</v>
      </c>
      <c r="F27" s="29">
        <v>0.08524305555555556</v>
      </c>
      <c r="G27" s="17" t="str">
        <f t="shared" si="0"/>
        <v>8.46/km</v>
      </c>
      <c r="H27" s="21">
        <f t="shared" si="1"/>
        <v>0.015011574074074066</v>
      </c>
      <c r="I27" s="21">
        <f>F27-INDEX($F$4:$F$103,MATCH(D27,$D$4:$D$103,0))</f>
        <v>0.010833333333333348</v>
      </c>
    </row>
    <row r="28" spans="1:9" s="11" customFormat="1" ht="15" customHeight="1">
      <c r="A28" s="17">
        <v>25</v>
      </c>
      <c r="B28" s="18" t="s">
        <v>61</v>
      </c>
      <c r="C28" s="18" t="s">
        <v>8</v>
      </c>
      <c r="D28" s="17" t="s">
        <v>17</v>
      </c>
      <c r="E28" s="18" t="s">
        <v>62</v>
      </c>
      <c r="F28" s="29">
        <v>0.08543981481481482</v>
      </c>
      <c r="G28" s="17" t="str">
        <f t="shared" si="0"/>
        <v>8.47/km</v>
      </c>
      <c r="H28" s="21">
        <f t="shared" si="1"/>
        <v>0.015208333333333324</v>
      </c>
      <c r="I28" s="21">
        <f>F28-INDEX($F$4:$F$103,MATCH(D28,$D$4:$D$103,0))</f>
        <v>0.011030092592592605</v>
      </c>
    </row>
    <row r="29" spans="1:9" s="11" customFormat="1" ht="15" customHeight="1">
      <c r="A29" s="17">
        <v>26</v>
      </c>
      <c r="B29" s="18" t="s">
        <v>63</v>
      </c>
      <c r="C29" s="18" t="s">
        <v>64</v>
      </c>
      <c r="D29" s="17" t="s">
        <v>65</v>
      </c>
      <c r="E29" s="18" t="s">
        <v>66</v>
      </c>
      <c r="F29" s="29">
        <v>0.085625</v>
      </c>
      <c r="G29" s="17" t="str">
        <f t="shared" si="0"/>
        <v>8.48/km</v>
      </c>
      <c r="H29" s="21">
        <f t="shared" si="1"/>
        <v>0.015393518518518515</v>
      </c>
      <c r="I29" s="21">
        <f>F29-INDEX($F$4:$F$103,MATCH(D29,$D$4:$D$103,0))</f>
        <v>0</v>
      </c>
    </row>
    <row r="30" spans="1:9" s="11" customFormat="1" ht="15" customHeight="1">
      <c r="A30" s="17">
        <v>27</v>
      </c>
      <c r="B30" s="18" t="s">
        <v>67</v>
      </c>
      <c r="C30" s="18" t="s">
        <v>68</v>
      </c>
      <c r="D30" s="17" t="s">
        <v>2</v>
      </c>
      <c r="E30" s="18" t="s">
        <v>3</v>
      </c>
      <c r="F30" s="29">
        <v>0.08590277777777777</v>
      </c>
      <c r="G30" s="17" t="str">
        <f t="shared" si="0"/>
        <v>8.50/km</v>
      </c>
      <c r="H30" s="21">
        <f t="shared" si="1"/>
        <v>0.01567129629629628</v>
      </c>
      <c r="I30" s="21">
        <f>F30-INDEX($F$4:$F$103,MATCH(D30,$D$4:$D$103,0))</f>
        <v>0.01567129629629628</v>
      </c>
    </row>
    <row r="31" spans="1:9" s="11" customFormat="1" ht="15" customHeight="1">
      <c r="A31" s="17">
        <v>28</v>
      </c>
      <c r="B31" s="18" t="s">
        <v>69</v>
      </c>
      <c r="C31" s="18" t="s">
        <v>70</v>
      </c>
      <c r="D31" s="17" t="s">
        <v>2</v>
      </c>
      <c r="E31" s="18" t="s">
        <v>71</v>
      </c>
      <c r="F31" s="29">
        <v>0.08719907407407407</v>
      </c>
      <c r="G31" s="17" t="str">
        <f t="shared" si="0"/>
        <v>8.58/km</v>
      </c>
      <c r="H31" s="21">
        <f t="shared" si="1"/>
        <v>0.016967592592592576</v>
      </c>
      <c r="I31" s="21">
        <f>F31-INDEX($F$4:$F$103,MATCH(D31,$D$4:$D$103,0))</f>
        <v>0.016967592592592576</v>
      </c>
    </row>
    <row r="32" spans="1:9" s="11" customFormat="1" ht="15" customHeight="1">
      <c r="A32" s="17">
        <v>29</v>
      </c>
      <c r="B32" s="18" t="s">
        <v>72</v>
      </c>
      <c r="C32" s="18" t="s">
        <v>73</v>
      </c>
      <c r="D32" s="17" t="s">
        <v>45</v>
      </c>
      <c r="E32" s="18" t="s">
        <v>74</v>
      </c>
      <c r="F32" s="29">
        <v>0.08740740740740742</v>
      </c>
      <c r="G32" s="17" t="str">
        <f t="shared" si="0"/>
        <v>8.59/km</v>
      </c>
      <c r="H32" s="21">
        <f aca="true" t="shared" si="2" ref="H32:H95">F32-$F$4</f>
        <v>0.017175925925925928</v>
      </c>
      <c r="I32" s="21">
        <f>F32-INDEX($F$4:$F$103,MATCH(D32,$D$4:$D$103,0))</f>
        <v>0.005532407407407416</v>
      </c>
    </row>
    <row r="33" spans="1:9" s="11" customFormat="1" ht="15" customHeight="1">
      <c r="A33" s="17">
        <v>30</v>
      </c>
      <c r="B33" s="18" t="s">
        <v>75</v>
      </c>
      <c r="C33" s="18" t="s">
        <v>76</v>
      </c>
      <c r="D33" s="17" t="s">
        <v>2</v>
      </c>
      <c r="E33" s="18" t="s">
        <v>77</v>
      </c>
      <c r="F33" s="29">
        <v>0.08748842592592593</v>
      </c>
      <c r="G33" s="17" t="str">
        <f t="shared" si="0"/>
        <v>8.60/km</v>
      </c>
      <c r="H33" s="21">
        <f t="shared" si="2"/>
        <v>0.017256944444444436</v>
      </c>
      <c r="I33" s="21">
        <f>F33-INDEX($F$4:$F$103,MATCH(D33,$D$4:$D$103,0))</f>
        <v>0.017256944444444436</v>
      </c>
    </row>
    <row r="34" spans="1:9" s="11" customFormat="1" ht="15" customHeight="1">
      <c r="A34" s="17">
        <v>31</v>
      </c>
      <c r="B34" s="18" t="s">
        <v>78</v>
      </c>
      <c r="C34" s="18" t="s">
        <v>79</v>
      </c>
      <c r="D34" s="17" t="s">
        <v>45</v>
      </c>
      <c r="E34" s="18" t="s">
        <v>77</v>
      </c>
      <c r="F34" s="29">
        <v>0.09004629629629629</v>
      </c>
      <c r="G34" s="17" t="str">
        <f t="shared" si="0"/>
        <v>9.16/km</v>
      </c>
      <c r="H34" s="21">
        <f t="shared" si="2"/>
        <v>0.0198148148148148</v>
      </c>
      <c r="I34" s="21">
        <f>F34-INDEX($F$4:$F$103,MATCH(D34,$D$4:$D$103,0))</f>
        <v>0.008171296296296288</v>
      </c>
    </row>
    <row r="35" spans="1:9" s="11" customFormat="1" ht="15" customHeight="1">
      <c r="A35" s="17">
        <v>32</v>
      </c>
      <c r="B35" s="18" t="s">
        <v>80</v>
      </c>
      <c r="C35" s="18" t="s">
        <v>36</v>
      </c>
      <c r="D35" s="17" t="s">
        <v>6</v>
      </c>
      <c r="E35" s="18" t="s">
        <v>12</v>
      </c>
      <c r="F35" s="29">
        <v>0.0903125</v>
      </c>
      <c r="G35" s="17" t="str">
        <f t="shared" si="0"/>
        <v>9.17/km</v>
      </c>
      <c r="H35" s="21">
        <f t="shared" si="2"/>
        <v>0.020081018518518512</v>
      </c>
      <c r="I35" s="21">
        <f>F35-INDEX($F$4:$F$103,MATCH(D35,$D$4:$D$103,0))</f>
        <v>0.019016203703703716</v>
      </c>
    </row>
    <row r="36" spans="1:9" s="11" customFormat="1" ht="15" customHeight="1">
      <c r="A36" s="17">
        <v>33</v>
      </c>
      <c r="B36" s="18" t="s">
        <v>81</v>
      </c>
      <c r="C36" s="18" t="s">
        <v>82</v>
      </c>
      <c r="D36" s="17" t="s">
        <v>45</v>
      </c>
      <c r="E36" s="18" t="s">
        <v>83</v>
      </c>
      <c r="F36" s="29">
        <v>0.09047453703703705</v>
      </c>
      <c r="G36" s="17" t="str">
        <f t="shared" si="0"/>
        <v>9.18/km</v>
      </c>
      <c r="H36" s="21">
        <f t="shared" si="2"/>
        <v>0.020243055555555556</v>
      </c>
      <c r="I36" s="21">
        <f>F36-INDEX($F$4:$F$103,MATCH(D36,$D$4:$D$103,0))</f>
        <v>0.008599537037037044</v>
      </c>
    </row>
    <row r="37" spans="1:9" s="11" customFormat="1" ht="15" customHeight="1">
      <c r="A37" s="17">
        <v>34</v>
      </c>
      <c r="B37" s="18" t="s">
        <v>0</v>
      </c>
      <c r="C37" s="18" t="s">
        <v>84</v>
      </c>
      <c r="D37" s="17" t="s">
        <v>2</v>
      </c>
      <c r="E37" s="18" t="s">
        <v>3</v>
      </c>
      <c r="F37" s="29">
        <v>0.090625</v>
      </c>
      <c r="G37" s="17" t="str">
        <f t="shared" si="0"/>
        <v>9.19/km</v>
      </c>
      <c r="H37" s="21">
        <f t="shared" si="2"/>
        <v>0.020393518518518505</v>
      </c>
      <c r="I37" s="21">
        <f>F37-INDEX($F$4:$F$103,MATCH(D37,$D$4:$D$103,0))</f>
        <v>0.020393518518518505</v>
      </c>
    </row>
    <row r="38" spans="1:9" s="11" customFormat="1" ht="15" customHeight="1">
      <c r="A38" s="17">
        <v>35</v>
      </c>
      <c r="B38" s="18" t="s">
        <v>85</v>
      </c>
      <c r="C38" s="18" t="s">
        <v>86</v>
      </c>
      <c r="D38" s="17" t="s">
        <v>87</v>
      </c>
      <c r="E38" s="18" t="s">
        <v>88</v>
      </c>
      <c r="F38" s="29">
        <v>0.09063657407407406</v>
      </c>
      <c r="G38" s="17" t="str">
        <f t="shared" si="0"/>
        <v>9.19/km</v>
      </c>
      <c r="H38" s="21">
        <f t="shared" si="2"/>
        <v>0.020405092592592572</v>
      </c>
      <c r="I38" s="21">
        <f>F38-INDEX($F$4:$F$103,MATCH(D38,$D$4:$D$103,0))</f>
        <v>0</v>
      </c>
    </row>
    <row r="39" spans="1:9" s="11" customFormat="1" ht="15" customHeight="1">
      <c r="A39" s="17">
        <v>36</v>
      </c>
      <c r="B39" s="18" t="s">
        <v>89</v>
      </c>
      <c r="C39" s="18" t="s">
        <v>90</v>
      </c>
      <c r="D39" s="17" t="s">
        <v>65</v>
      </c>
      <c r="E39" s="18" t="s">
        <v>46</v>
      </c>
      <c r="F39" s="29">
        <v>0.09064814814814814</v>
      </c>
      <c r="G39" s="17" t="str">
        <f t="shared" si="0"/>
        <v>9.19/km</v>
      </c>
      <c r="H39" s="21">
        <f t="shared" si="2"/>
        <v>0.020416666666666652</v>
      </c>
      <c r="I39" s="21">
        <f>F39-INDEX($F$4:$F$103,MATCH(D39,$D$4:$D$103,0))</f>
        <v>0.005023148148148138</v>
      </c>
    </row>
    <row r="40" spans="1:9" s="11" customFormat="1" ht="15" customHeight="1">
      <c r="A40" s="17">
        <v>37</v>
      </c>
      <c r="B40" s="18" t="s">
        <v>91</v>
      </c>
      <c r="C40" s="18" t="s">
        <v>33</v>
      </c>
      <c r="D40" s="17" t="s">
        <v>2</v>
      </c>
      <c r="E40" s="18" t="s">
        <v>92</v>
      </c>
      <c r="F40" s="29">
        <v>0.0916550925925926</v>
      </c>
      <c r="G40" s="17" t="str">
        <f t="shared" si="0"/>
        <v>9.26/km</v>
      </c>
      <c r="H40" s="21">
        <f t="shared" si="2"/>
        <v>0.0214236111111111</v>
      </c>
      <c r="I40" s="21">
        <f>F40-INDEX($F$4:$F$103,MATCH(D40,$D$4:$D$103,0))</f>
        <v>0.0214236111111111</v>
      </c>
    </row>
    <row r="41" spans="1:9" s="11" customFormat="1" ht="15" customHeight="1">
      <c r="A41" s="17">
        <v>38</v>
      </c>
      <c r="B41" s="18" t="s">
        <v>93</v>
      </c>
      <c r="C41" s="18" t="s">
        <v>8</v>
      </c>
      <c r="D41" s="17" t="s">
        <v>17</v>
      </c>
      <c r="E41" s="18" t="s">
        <v>94</v>
      </c>
      <c r="F41" s="29">
        <v>0.09212962962962963</v>
      </c>
      <c r="G41" s="17" t="str">
        <f t="shared" si="0"/>
        <v>9.29/km</v>
      </c>
      <c r="H41" s="21">
        <f t="shared" si="2"/>
        <v>0.02189814814814814</v>
      </c>
      <c r="I41" s="21">
        <f>F41-INDEX($F$4:$F$103,MATCH(D41,$D$4:$D$103,0))</f>
        <v>0.01771990740740742</v>
      </c>
    </row>
    <row r="42" spans="1:9" s="11" customFormat="1" ht="15" customHeight="1">
      <c r="A42" s="17">
        <v>39</v>
      </c>
      <c r="B42" s="18" t="s">
        <v>95</v>
      </c>
      <c r="C42" s="18" t="s">
        <v>82</v>
      </c>
      <c r="D42" s="17" t="s">
        <v>2</v>
      </c>
      <c r="E42" s="18" t="s">
        <v>96</v>
      </c>
      <c r="F42" s="29">
        <v>0.09234953703703704</v>
      </c>
      <c r="G42" s="17" t="str">
        <f t="shared" si="0"/>
        <v>9.30/km</v>
      </c>
      <c r="H42" s="21">
        <f t="shared" si="2"/>
        <v>0.022118055555555544</v>
      </c>
      <c r="I42" s="21">
        <f>F42-INDEX($F$4:$F$103,MATCH(D42,$D$4:$D$103,0))</f>
        <v>0.022118055555555544</v>
      </c>
    </row>
    <row r="43" spans="1:9" s="11" customFormat="1" ht="15" customHeight="1">
      <c r="A43" s="17">
        <v>40</v>
      </c>
      <c r="B43" s="18" t="s">
        <v>97</v>
      </c>
      <c r="C43" s="18" t="s">
        <v>39</v>
      </c>
      <c r="D43" s="17" t="s">
        <v>45</v>
      </c>
      <c r="E43" s="18" t="s">
        <v>46</v>
      </c>
      <c r="F43" s="29">
        <v>0.09302083333333333</v>
      </c>
      <c r="G43" s="17" t="str">
        <f t="shared" si="0"/>
        <v>9.34/km</v>
      </c>
      <c r="H43" s="21">
        <f t="shared" si="2"/>
        <v>0.02278935185185184</v>
      </c>
      <c r="I43" s="21">
        <f>F43-INDEX($F$4:$F$103,MATCH(D43,$D$4:$D$103,0))</f>
        <v>0.011145833333333327</v>
      </c>
    </row>
    <row r="44" spans="1:9" s="11" customFormat="1" ht="15" customHeight="1">
      <c r="A44" s="17">
        <v>41</v>
      </c>
      <c r="B44" s="18" t="s">
        <v>98</v>
      </c>
      <c r="C44" s="18" t="s">
        <v>99</v>
      </c>
      <c r="D44" s="17" t="s">
        <v>59</v>
      </c>
      <c r="E44" s="18" t="s">
        <v>83</v>
      </c>
      <c r="F44" s="29">
        <v>0.09475694444444445</v>
      </c>
      <c r="G44" s="17" t="str">
        <f t="shared" si="0"/>
        <v>9.45/km</v>
      </c>
      <c r="H44" s="21">
        <f t="shared" si="2"/>
        <v>0.024525462962962957</v>
      </c>
      <c r="I44" s="21">
        <f>F44-INDEX($F$4:$F$103,MATCH(D44,$D$4:$D$103,0))</f>
        <v>0.010613425925925929</v>
      </c>
    </row>
    <row r="45" spans="1:9" s="11" customFormat="1" ht="15" customHeight="1">
      <c r="A45" s="17">
        <v>42</v>
      </c>
      <c r="B45" s="18" t="s">
        <v>100</v>
      </c>
      <c r="C45" s="18" t="s">
        <v>82</v>
      </c>
      <c r="D45" s="17" t="s">
        <v>17</v>
      </c>
      <c r="E45" s="18" t="s">
        <v>101</v>
      </c>
      <c r="F45" s="29">
        <v>0.09496527777777779</v>
      </c>
      <c r="G45" s="17" t="str">
        <f t="shared" si="0"/>
        <v>9.46/km</v>
      </c>
      <c r="H45" s="21">
        <f t="shared" si="2"/>
        <v>0.024733796296296295</v>
      </c>
      <c r="I45" s="21">
        <f>F45-INDEX($F$4:$F$103,MATCH(D45,$D$4:$D$103,0))</f>
        <v>0.020555555555555577</v>
      </c>
    </row>
    <row r="46" spans="1:9" s="11" customFormat="1" ht="15" customHeight="1">
      <c r="A46" s="17">
        <v>43</v>
      </c>
      <c r="B46" s="18" t="s">
        <v>102</v>
      </c>
      <c r="C46" s="18" t="s">
        <v>103</v>
      </c>
      <c r="D46" s="17" t="s">
        <v>6</v>
      </c>
      <c r="E46" s="18" t="s">
        <v>12</v>
      </c>
      <c r="F46" s="29">
        <v>0.096875</v>
      </c>
      <c r="G46" s="17" t="str">
        <f t="shared" si="0"/>
        <v>9.58/km</v>
      </c>
      <c r="H46" s="21">
        <f t="shared" si="2"/>
        <v>0.02664351851851851</v>
      </c>
      <c r="I46" s="21">
        <f>F46-INDEX($F$4:$F$103,MATCH(D46,$D$4:$D$103,0))</f>
        <v>0.025578703703703715</v>
      </c>
    </row>
    <row r="47" spans="1:9" s="11" customFormat="1" ht="15" customHeight="1">
      <c r="A47" s="17">
        <v>44</v>
      </c>
      <c r="B47" s="18" t="s">
        <v>104</v>
      </c>
      <c r="C47" s="18" t="s">
        <v>22</v>
      </c>
      <c r="D47" s="17" t="s">
        <v>17</v>
      </c>
      <c r="E47" s="18" t="s">
        <v>3</v>
      </c>
      <c r="F47" s="29">
        <v>0.0971875</v>
      </c>
      <c r="G47" s="17" t="str">
        <f t="shared" si="0"/>
        <v>9.60/km</v>
      </c>
      <c r="H47" s="21">
        <f t="shared" si="2"/>
        <v>0.026956018518518504</v>
      </c>
      <c r="I47" s="21">
        <f>F47-INDEX($F$4:$F$103,MATCH(D47,$D$4:$D$103,0))</f>
        <v>0.022777777777777786</v>
      </c>
    </row>
    <row r="48" spans="1:9" s="11" customFormat="1" ht="15" customHeight="1">
      <c r="A48" s="17">
        <v>45</v>
      </c>
      <c r="B48" s="18" t="s">
        <v>105</v>
      </c>
      <c r="C48" s="18" t="s">
        <v>79</v>
      </c>
      <c r="D48" s="17" t="s">
        <v>20</v>
      </c>
      <c r="E48" s="18" t="s">
        <v>106</v>
      </c>
      <c r="F48" s="29">
        <v>0.09751157407407407</v>
      </c>
      <c r="G48" s="17" t="str">
        <f t="shared" si="0"/>
        <v>10.02/km</v>
      </c>
      <c r="H48" s="21">
        <f t="shared" si="2"/>
        <v>0.027280092592592578</v>
      </c>
      <c r="I48" s="21">
        <f>F48-INDEX($F$4:$F$103,MATCH(D48,$D$4:$D$103,0))</f>
        <v>0.022488425925925926</v>
      </c>
    </row>
    <row r="49" spans="1:9" s="11" customFormat="1" ht="15" customHeight="1">
      <c r="A49" s="17">
        <v>46</v>
      </c>
      <c r="B49" s="18" t="s">
        <v>107</v>
      </c>
      <c r="C49" s="18" t="s">
        <v>39</v>
      </c>
      <c r="D49" s="17" t="s">
        <v>6</v>
      </c>
      <c r="E49" s="18" t="s">
        <v>77</v>
      </c>
      <c r="F49" s="29">
        <v>0.09849537037037037</v>
      </c>
      <c r="G49" s="17" t="str">
        <f t="shared" si="0"/>
        <v>10.08/km</v>
      </c>
      <c r="H49" s="21">
        <f t="shared" si="2"/>
        <v>0.02826388888888888</v>
      </c>
      <c r="I49" s="21">
        <f>F49-INDEX($F$4:$F$103,MATCH(D49,$D$4:$D$103,0))</f>
        <v>0.027199074074074084</v>
      </c>
    </row>
    <row r="50" spans="1:9" s="11" customFormat="1" ht="15" customHeight="1">
      <c r="A50" s="17">
        <v>47</v>
      </c>
      <c r="B50" s="18" t="s">
        <v>108</v>
      </c>
      <c r="C50" s="18" t="s">
        <v>84</v>
      </c>
      <c r="D50" s="17" t="s">
        <v>2</v>
      </c>
      <c r="E50" s="18" t="s">
        <v>109</v>
      </c>
      <c r="F50" s="29">
        <v>0.09864583333333334</v>
      </c>
      <c r="G50" s="17" t="str">
        <f t="shared" si="0"/>
        <v>10.09/km</v>
      </c>
      <c r="H50" s="21">
        <f t="shared" si="2"/>
        <v>0.028414351851851843</v>
      </c>
      <c r="I50" s="21">
        <f>F50-INDEX($F$4:$F$103,MATCH(D50,$D$4:$D$103,0))</f>
        <v>0.028414351851851843</v>
      </c>
    </row>
    <row r="51" spans="1:9" s="11" customFormat="1" ht="15" customHeight="1">
      <c r="A51" s="17">
        <v>48</v>
      </c>
      <c r="B51" s="18" t="s">
        <v>10</v>
      </c>
      <c r="C51" s="18" t="s">
        <v>110</v>
      </c>
      <c r="D51" s="17" t="s">
        <v>17</v>
      </c>
      <c r="E51" s="18" t="s">
        <v>106</v>
      </c>
      <c r="F51" s="29">
        <v>0.09878472222222223</v>
      </c>
      <c r="G51" s="17" t="str">
        <f t="shared" si="0"/>
        <v>10.10/km</v>
      </c>
      <c r="H51" s="21">
        <f t="shared" si="2"/>
        <v>0.02855324074074074</v>
      </c>
      <c r="I51" s="21">
        <f>F51-INDEX($F$4:$F$103,MATCH(D51,$D$4:$D$103,0))</f>
        <v>0.02437500000000002</v>
      </c>
    </row>
    <row r="52" spans="1:9" s="11" customFormat="1" ht="15" customHeight="1">
      <c r="A52" s="17">
        <v>49</v>
      </c>
      <c r="B52" s="18" t="s">
        <v>111</v>
      </c>
      <c r="C52" s="18" t="s">
        <v>112</v>
      </c>
      <c r="D52" s="17" t="s">
        <v>113</v>
      </c>
      <c r="E52" s="18" t="s">
        <v>92</v>
      </c>
      <c r="F52" s="29">
        <v>0.09954861111111112</v>
      </c>
      <c r="G52" s="17" t="str">
        <f t="shared" si="0"/>
        <v>10.14/km</v>
      </c>
      <c r="H52" s="21">
        <f t="shared" si="2"/>
        <v>0.029317129629629624</v>
      </c>
      <c r="I52" s="21">
        <f>F52-INDEX($F$4:$F$103,MATCH(D52,$D$4:$D$103,0))</f>
        <v>0</v>
      </c>
    </row>
    <row r="53" spans="1:9" s="13" customFormat="1" ht="15" customHeight="1">
      <c r="A53" s="17">
        <v>50</v>
      </c>
      <c r="B53" s="18" t="s">
        <v>114</v>
      </c>
      <c r="C53" s="18" t="s">
        <v>8</v>
      </c>
      <c r="D53" s="17" t="s">
        <v>2</v>
      </c>
      <c r="E53" s="18" t="s">
        <v>115</v>
      </c>
      <c r="F53" s="29">
        <v>0.10005787037037038</v>
      </c>
      <c r="G53" s="17" t="str">
        <f t="shared" si="0"/>
        <v>10.18/km</v>
      </c>
      <c r="H53" s="21">
        <f t="shared" si="2"/>
        <v>0.02982638888888889</v>
      </c>
      <c r="I53" s="21">
        <f>F53-INDEX($F$4:$F$103,MATCH(D53,$D$4:$D$103,0))</f>
        <v>0.02982638888888889</v>
      </c>
    </row>
    <row r="54" spans="1:9" s="11" customFormat="1" ht="15" customHeight="1">
      <c r="A54" s="17">
        <v>51</v>
      </c>
      <c r="B54" s="18" t="s">
        <v>116</v>
      </c>
      <c r="C54" s="18" t="s">
        <v>84</v>
      </c>
      <c r="D54" s="17" t="s">
        <v>6</v>
      </c>
      <c r="E54" s="18" t="s">
        <v>56</v>
      </c>
      <c r="F54" s="29">
        <v>0.10034722222222221</v>
      </c>
      <c r="G54" s="17" t="str">
        <f t="shared" si="0"/>
        <v>10.19/km</v>
      </c>
      <c r="H54" s="21">
        <f t="shared" si="2"/>
        <v>0.03011574074074072</v>
      </c>
      <c r="I54" s="21">
        <f>F54-INDEX($F$4:$F$103,MATCH(D54,$D$4:$D$103,0))</f>
        <v>0.029050925925925924</v>
      </c>
    </row>
    <row r="55" spans="1:9" s="11" customFormat="1" ht="15" customHeight="1">
      <c r="A55" s="17">
        <v>52</v>
      </c>
      <c r="B55" s="18" t="s">
        <v>117</v>
      </c>
      <c r="C55" s="18" t="s">
        <v>8</v>
      </c>
      <c r="D55" s="17" t="s">
        <v>17</v>
      </c>
      <c r="E55" s="18" t="s">
        <v>3</v>
      </c>
      <c r="F55" s="29">
        <v>0.1005787037037037</v>
      </c>
      <c r="G55" s="17" t="str">
        <f t="shared" si="0"/>
        <v>10.21/km</v>
      </c>
      <c r="H55" s="21">
        <f t="shared" si="2"/>
        <v>0.030347222222222206</v>
      </c>
      <c r="I55" s="21">
        <f>F55-INDEX($F$4:$F$103,MATCH(D55,$D$4:$D$103,0))</f>
        <v>0.026168981481481488</v>
      </c>
    </row>
    <row r="56" spans="1:9" s="11" customFormat="1" ht="15" customHeight="1">
      <c r="A56" s="17">
        <v>53</v>
      </c>
      <c r="B56" s="18" t="s">
        <v>118</v>
      </c>
      <c r="C56" s="18" t="s">
        <v>119</v>
      </c>
      <c r="D56" s="17" t="s">
        <v>59</v>
      </c>
      <c r="E56" s="18" t="s">
        <v>3</v>
      </c>
      <c r="F56" s="29">
        <v>0.10074074074074074</v>
      </c>
      <c r="G56" s="17" t="str">
        <f t="shared" si="0"/>
        <v>10.22/km</v>
      </c>
      <c r="H56" s="21">
        <f t="shared" si="2"/>
        <v>0.03050925925925925</v>
      </c>
      <c r="I56" s="21">
        <f>F56-INDEX($F$4:$F$103,MATCH(D56,$D$4:$D$103,0))</f>
        <v>0.01659722222222222</v>
      </c>
    </row>
    <row r="57" spans="1:9" s="11" customFormat="1" ht="15" customHeight="1">
      <c r="A57" s="17">
        <v>54</v>
      </c>
      <c r="B57" s="18" t="s">
        <v>120</v>
      </c>
      <c r="C57" s="18" t="s">
        <v>121</v>
      </c>
      <c r="D57" s="17" t="s">
        <v>59</v>
      </c>
      <c r="E57" s="18" t="s">
        <v>46</v>
      </c>
      <c r="F57" s="29">
        <v>0.10082175925925925</v>
      </c>
      <c r="G57" s="17" t="str">
        <f t="shared" si="0"/>
        <v>10.22/km</v>
      </c>
      <c r="H57" s="21">
        <f t="shared" si="2"/>
        <v>0.030590277777777758</v>
      </c>
      <c r="I57" s="21">
        <f>F57-INDEX($F$4:$F$103,MATCH(D57,$D$4:$D$103,0))</f>
        <v>0.01667824074074073</v>
      </c>
    </row>
    <row r="58" spans="1:9" s="11" customFormat="1" ht="15" customHeight="1">
      <c r="A58" s="17">
        <v>55</v>
      </c>
      <c r="B58" s="18" t="s">
        <v>122</v>
      </c>
      <c r="C58" s="18" t="s">
        <v>36</v>
      </c>
      <c r="D58" s="17" t="s">
        <v>6</v>
      </c>
      <c r="E58" s="18" t="s">
        <v>12</v>
      </c>
      <c r="F58" s="29">
        <v>0.10181712962962963</v>
      </c>
      <c r="G58" s="17" t="str">
        <f t="shared" si="0"/>
        <v>10.28/km</v>
      </c>
      <c r="H58" s="21">
        <f t="shared" si="2"/>
        <v>0.03158564814814814</v>
      </c>
      <c r="I58" s="21">
        <f>F58-INDEX($F$4:$F$103,MATCH(D58,$D$4:$D$103,0))</f>
        <v>0.030520833333333344</v>
      </c>
    </row>
    <row r="59" spans="1:9" s="11" customFormat="1" ht="15" customHeight="1">
      <c r="A59" s="17">
        <v>56</v>
      </c>
      <c r="B59" s="18" t="s">
        <v>123</v>
      </c>
      <c r="C59" s="18" t="s">
        <v>124</v>
      </c>
      <c r="D59" s="17" t="s">
        <v>2</v>
      </c>
      <c r="E59" s="18" t="s">
        <v>3</v>
      </c>
      <c r="F59" s="29">
        <v>0.10243055555555557</v>
      </c>
      <c r="G59" s="17" t="str">
        <f t="shared" si="0"/>
        <v>10.32/km</v>
      </c>
      <c r="H59" s="21">
        <f t="shared" si="2"/>
        <v>0.032199074074074074</v>
      </c>
      <c r="I59" s="21">
        <f>F59-INDEX($F$4:$F$103,MATCH(D59,$D$4:$D$103,0))</f>
        <v>0.032199074074074074</v>
      </c>
    </row>
    <row r="60" spans="1:9" s="11" customFormat="1" ht="15" customHeight="1">
      <c r="A60" s="17">
        <v>57</v>
      </c>
      <c r="B60" s="18" t="s">
        <v>125</v>
      </c>
      <c r="C60" s="18" t="s">
        <v>126</v>
      </c>
      <c r="D60" s="17" t="s">
        <v>17</v>
      </c>
      <c r="E60" s="18" t="s">
        <v>106</v>
      </c>
      <c r="F60" s="29">
        <v>0.10300925925925926</v>
      </c>
      <c r="G60" s="17" t="str">
        <f t="shared" si="0"/>
        <v>10.36/km</v>
      </c>
      <c r="H60" s="21">
        <f t="shared" si="2"/>
        <v>0.03277777777777777</v>
      </c>
      <c r="I60" s="21">
        <f>F60-INDEX($F$4:$F$103,MATCH(D60,$D$4:$D$103,0))</f>
        <v>0.02859953703703705</v>
      </c>
    </row>
    <row r="61" spans="1:9" s="11" customFormat="1" ht="15" customHeight="1">
      <c r="A61" s="17">
        <v>58</v>
      </c>
      <c r="B61" s="18" t="s">
        <v>127</v>
      </c>
      <c r="C61" s="18" t="s">
        <v>128</v>
      </c>
      <c r="D61" s="17" t="s">
        <v>129</v>
      </c>
      <c r="E61" s="18" t="s">
        <v>3</v>
      </c>
      <c r="F61" s="29">
        <v>0.10399305555555556</v>
      </c>
      <c r="G61" s="17" t="str">
        <f t="shared" si="0"/>
        <v>10.42/km</v>
      </c>
      <c r="H61" s="21">
        <f t="shared" si="2"/>
        <v>0.03376157407407407</v>
      </c>
      <c r="I61" s="21">
        <f>F61-INDEX($F$4:$F$103,MATCH(D61,$D$4:$D$103,0))</f>
        <v>0</v>
      </c>
    </row>
    <row r="62" spans="1:9" s="11" customFormat="1" ht="15" customHeight="1">
      <c r="A62" s="17">
        <v>59</v>
      </c>
      <c r="B62" s="18" t="s">
        <v>130</v>
      </c>
      <c r="C62" s="18" t="s">
        <v>131</v>
      </c>
      <c r="D62" s="17" t="s">
        <v>59</v>
      </c>
      <c r="E62" s="18" t="s">
        <v>3</v>
      </c>
      <c r="F62" s="29">
        <v>0.10601851851851851</v>
      </c>
      <c r="G62" s="17" t="str">
        <f t="shared" si="0"/>
        <v>10.54/km</v>
      </c>
      <c r="H62" s="21">
        <f t="shared" si="2"/>
        <v>0.03578703703703702</v>
      </c>
      <c r="I62" s="21">
        <f>F62-INDEX($F$4:$F$103,MATCH(D62,$D$4:$D$103,0))</f>
        <v>0.02187499999999999</v>
      </c>
    </row>
    <row r="63" spans="1:9" s="11" customFormat="1" ht="15" customHeight="1">
      <c r="A63" s="17">
        <v>60</v>
      </c>
      <c r="B63" s="18" t="s">
        <v>132</v>
      </c>
      <c r="C63" s="18" t="s">
        <v>79</v>
      </c>
      <c r="D63" s="17" t="s">
        <v>59</v>
      </c>
      <c r="E63" s="18" t="s">
        <v>133</v>
      </c>
      <c r="F63" s="29">
        <v>0.10606481481481482</v>
      </c>
      <c r="G63" s="17" t="str">
        <f t="shared" si="0"/>
        <v>10.55/km</v>
      </c>
      <c r="H63" s="21">
        <f t="shared" si="2"/>
        <v>0.03583333333333333</v>
      </c>
      <c r="I63" s="21">
        <f>F63-INDEX($F$4:$F$103,MATCH(D63,$D$4:$D$103,0))</f>
        <v>0.0219212962962963</v>
      </c>
    </row>
    <row r="64" spans="1:9" s="11" customFormat="1" ht="15" customHeight="1">
      <c r="A64" s="17">
        <v>61</v>
      </c>
      <c r="B64" s="18" t="s">
        <v>134</v>
      </c>
      <c r="C64" s="18" t="s">
        <v>22</v>
      </c>
      <c r="D64" s="17" t="s">
        <v>45</v>
      </c>
      <c r="E64" s="18" t="s">
        <v>135</v>
      </c>
      <c r="F64" s="29">
        <v>0.10875</v>
      </c>
      <c r="G64" s="17" t="str">
        <f t="shared" si="0"/>
        <v>11.11/km</v>
      </c>
      <c r="H64" s="21">
        <f t="shared" si="2"/>
        <v>0.03851851851851851</v>
      </c>
      <c r="I64" s="21">
        <f>F64-INDEX($F$4:$F$103,MATCH(D64,$D$4:$D$103,0))</f>
        <v>0.026874999999999996</v>
      </c>
    </row>
    <row r="65" spans="1:9" s="11" customFormat="1" ht="15" customHeight="1">
      <c r="A65" s="17">
        <v>62</v>
      </c>
      <c r="B65" s="18" t="s">
        <v>136</v>
      </c>
      <c r="C65" s="18" t="s">
        <v>137</v>
      </c>
      <c r="D65" s="17" t="s">
        <v>6</v>
      </c>
      <c r="E65" s="18" t="s">
        <v>31</v>
      </c>
      <c r="F65" s="29">
        <v>0.1092013888888889</v>
      </c>
      <c r="G65" s="17" t="str">
        <f t="shared" si="0"/>
        <v>11.14/km</v>
      </c>
      <c r="H65" s="21">
        <f t="shared" si="2"/>
        <v>0.03896990740740741</v>
      </c>
      <c r="I65" s="21">
        <f>F65-INDEX($F$4:$F$103,MATCH(D65,$D$4:$D$103,0))</f>
        <v>0.037905092592592615</v>
      </c>
    </row>
    <row r="66" spans="1:9" s="11" customFormat="1" ht="15" customHeight="1">
      <c r="A66" s="17">
        <v>63</v>
      </c>
      <c r="B66" s="18" t="s">
        <v>138</v>
      </c>
      <c r="C66" s="18" t="s">
        <v>139</v>
      </c>
      <c r="D66" s="17" t="s">
        <v>17</v>
      </c>
      <c r="E66" s="18" t="s">
        <v>56</v>
      </c>
      <c r="F66" s="29">
        <v>0.11163194444444445</v>
      </c>
      <c r="G66" s="17" t="str">
        <f t="shared" si="0"/>
        <v>11.29/km</v>
      </c>
      <c r="H66" s="21">
        <f t="shared" si="2"/>
        <v>0.04140046296296296</v>
      </c>
      <c r="I66" s="21">
        <f>F66-INDEX($F$4:$F$103,MATCH(D66,$D$4:$D$103,0))</f>
        <v>0.03722222222222224</v>
      </c>
    </row>
    <row r="67" spans="1:9" s="11" customFormat="1" ht="15" customHeight="1">
      <c r="A67" s="17">
        <v>64</v>
      </c>
      <c r="B67" s="18" t="s">
        <v>140</v>
      </c>
      <c r="C67" s="18" t="s">
        <v>141</v>
      </c>
      <c r="D67" s="17" t="s">
        <v>59</v>
      </c>
      <c r="E67" s="18" t="s">
        <v>12</v>
      </c>
      <c r="F67" s="29">
        <v>0.11192129629629628</v>
      </c>
      <c r="G67" s="17" t="str">
        <f t="shared" si="0"/>
        <v>11.31/km</v>
      </c>
      <c r="H67" s="21">
        <f t="shared" si="2"/>
        <v>0.04168981481481479</v>
      </c>
      <c r="I67" s="21">
        <f>F67-INDEX($F$4:$F$103,MATCH(D67,$D$4:$D$103,0))</f>
        <v>0.027777777777777762</v>
      </c>
    </row>
    <row r="68" spans="1:9" s="11" customFormat="1" ht="15" customHeight="1">
      <c r="A68" s="17">
        <v>65</v>
      </c>
      <c r="B68" s="18" t="s">
        <v>142</v>
      </c>
      <c r="C68" s="18" t="s">
        <v>110</v>
      </c>
      <c r="D68" s="17" t="s">
        <v>2</v>
      </c>
      <c r="E68" s="18" t="s">
        <v>133</v>
      </c>
      <c r="F68" s="29">
        <v>0.11365740740740742</v>
      </c>
      <c r="G68" s="17" t="str">
        <f aca="true" t="shared" si="3" ref="G68:G103">TEXT(INT((HOUR(F68)*3600+MINUTE(F68)*60+SECOND(F68))/$I$2/60),"0")&amp;"."&amp;TEXT(MOD((HOUR(F68)*3600+MINUTE(F68)*60+SECOND(F68))/$I$2,60),"00")&amp;"/km"</f>
        <v>11.41/km</v>
      </c>
      <c r="H68" s="21">
        <f t="shared" si="2"/>
        <v>0.04342592592592592</v>
      </c>
      <c r="I68" s="21">
        <f>F68-INDEX($F$4:$F$103,MATCH(D68,$D$4:$D$103,0))</f>
        <v>0.04342592592592592</v>
      </c>
    </row>
    <row r="69" spans="1:9" s="11" customFormat="1" ht="15" customHeight="1">
      <c r="A69" s="17">
        <v>66</v>
      </c>
      <c r="B69" s="18" t="s">
        <v>47</v>
      </c>
      <c r="C69" s="18" t="s">
        <v>19</v>
      </c>
      <c r="D69" s="17" t="s">
        <v>129</v>
      </c>
      <c r="E69" s="18" t="s">
        <v>31</v>
      </c>
      <c r="F69" s="29">
        <v>0.11366898148148148</v>
      </c>
      <c r="G69" s="17" t="str">
        <f t="shared" si="3"/>
        <v>11.42/km</v>
      </c>
      <c r="H69" s="21">
        <f t="shared" si="2"/>
        <v>0.04343749999999999</v>
      </c>
      <c r="I69" s="21">
        <f>F69-INDEX($F$4:$F$103,MATCH(D69,$D$4:$D$103,0))</f>
        <v>0.009675925925925921</v>
      </c>
    </row>
    <row r="70" spans="1:9" s="11" customFormat="1" ht="15" customHeight="1">
      <c r="A70" s="17">
        <v>67</v>
      </c>
      <c r="B70" s="18" t="s">
        <v>143</v>
      </c>
      <c r="C70" s="18" t="s">
        <v>5</v>
      </c>
      <c r="D70" s="17" t="s">
        <v>65</v>
      </c>
      <c r="E70" s="18" t="s">
        <v>144</v>
      </c>
      <c r="F70" s="29">
        <v>0.11368055555555556</v>
      </c>
      <c r="G70" s="17" t="str">
        <f t="shared" si="3"/>
        <v>11.42/km</v>
      </c>
      <c r="H70" s="21">
        <f t="shared" si="2"/>
        <v>0.04344907407407407</v>
      </c>
      <c r="I70" s="21">
        <f>F70-INDEX($F$4:$F$103,MATCH(D70,$D$4:$D$103,0))</f>
        <v>0.028055555555555556</v>
      </c>
    </row>
    <row r="71" spans="1:9" s="11" customFormat="1" ht="15" customHeight="1">
      <c r="A71" s="17">
        <v>68</v>
      </c>
      <c r="B71" s="18" t="s">
        <v>145</v>
      </c>
      <c r="C71" s="18" t="s">
        <v>79</v>
      </c>
      <c r="D71" s="17" t="s">
        <v>2</v>
      </c>
      <c r="E71" s="18" t="s">
        <v>46</v>
      </c>
      <c r="F71" s="29">
        <v>0.11840277777777779</v>
      </c>
      <c r="G71" s="17" t="str">
        <f t="shared" si="3"/>
        <v>12.11/km</v>
      </c>
      <c r="H71" s="21">
        <f t="shared" si="2"/>
        <v>0.048171296296296295</v>
      </c>
      <c r="I71" s="21">
        <f>F71-INDEX($F$4:$F$103,MATCH(D71,$D$4:$D$103,0))</f>
        <v>0.048171296296296295</v>
      </c>
    </row>
    <row r="72" spans="1:9" s="11" customFormat="1" ht="15" customHeight="1">
      <c r="A72" s="17">
        <v>69</v>
      </c>
      <c r="B72" s="18" t="s">
        <v>146</v>
      </c>
      <c r="C72" s="18" t="s">
        <v>8</v>
      </c>
      <c r="D72" s="17" t="s">
        <v>65</v>
      </c>
      <c r="E72" s="18" t="s">
        <v>3</v>
      </c>
      <c r="F72" s="29">
        <v>0.11997685185185185</v>
      </c>
      <c r="G72" s="17" t="str">
        <f t="shared" si="3"/>
        <v>12.20/km</v>
      </c>
      <c r="H72" s="21">
        <f t="shared" si="2"/>
        <v>0.049745370370370356</v>
      </c>
      <c r="I72" s="21">
        <f>F72-INDEX($F$4:$F$103,MATCH(D72,$D$4:$D$103,0))</f>
        <v>0.03435185185185184</v>
      </c>
    </row>
    <row r="73" spans="1:9" s="11" customFormat="1" ht="15" customHeight="1">
      <c r="A73" s="17">
        <v>70</v>
      </c>
      <c r="B73" s="18" t="s">
        <v>147</v>
      </c>
      <c r="C73" s="18" t="s">
        <v>148</v>
      </c>
      <c r="D73" s="17" t="s">
        <v>6</v>
      </c>
      <c r="E73" s="18" t="s">
        <v>62</v>
      </c>
      <c r="F73" s="29">
        <v>0.12069444444444444</v>
      </c>
      <c r="G73" s="17" t="str">
        <f t="shared" si="3"/>
        <v>12.25/km</v>
      </c>
      <c r="H73" s="21">
        <f t="shared" si="2"/>
        <v>0.050462962962962946</v>
      </c>
      <c r="I73" s="21">
        <f>F73-INDEX($F$4:$F$103,MATCH(D73,$D$4:$D$103,0))</f>
        <v>0.04939814814814815</v>
      </c>
    </row>
    <row r="74" spans="1:9" s="11" customFormat="1" ht="15" customHeight="1">
      <c r="A74" s="17">
        <v>71</v>
      </c>
      <c r="B74" s="18" t="s">
        <v>149</v>
      </c>
      <c r="C74" s="18" t="s">
        <v>150</v>
      </c>
      <c r="D74" s="17" t="s">
        <v>59</v>
      </c>
      <c r="E74" s="18" t="s">
        <v>151</v>
      </c>
      <c r="F74" s="29">
        <v>0.12199074074074073</v>
      </c>
      <c r="G74" s="17" t="str">
        <f t="shared" si="3"/>
        <v>12.33/km</v>
      </c>
      <c r="H74" s="21">
        <f t="shared" si="2"/>
        <v>0.05175925925925924</v>
      </c>
      <c r="I74" s="21">
        <f>F74-INDEX($F$4:$F$103,MATCH(D74,$D$4:$D$103,0))</f>
        <v>0.03784722222222221</v>
      </c>
    </row>
    <row r="75" spans="1:9" s="11" customFormat="1" ht="15" customHeight="1">
      <c r="A75" s="17">
        <v>72</v>
      </c>
      <c r="B75" s="18" t="s">
        <v>152</v>
      </c>
      <c r="C75" s="18" t="s">
        <v>153</v>
      </c>
      <c r="D75" s="17" t="s">
        <v>65</v>
      </c>
      <c r="E75" s="18" t="s">
        <v>77</v>
      </c>
      <c r="F75" s="29">
        <v>0.1234375</v>
      </c>
      <c r="G75" s="17" t="str">
        <f t="shared" si="3"/>
        <v>12.42/km</v>
      </c>
      <c r="H75" s="21">
        <f t="shared" si="2"/>
        <v>0.053206018518518514</v>
      </c>
      <c r="I75" s="21">
        <f>F75-INDEX($F$4:$F$103,MATCH(D75,$D$4:$D$103,0))</f>
        <v>0.0378125</v>
      </c>
    </row>
    <row r="76" spans="1:9" s="11" customFormat="1" ht="15" customHeight="1">
      <c r="A76" s="17">
        <v>73</v>
      </c>
      <c r="B76" s="18" t="s">
        <v>154</v>
      </c>
      <c r="C76" s="18" t="s">
        <v>155</v>
      </c>
      <c r="D76" s="17" t="s">
        <v>156</v>
      </c>
      <c r="E76" s="18" t="s">
        <v>74</v>
      </c>
      <c r="F76" s="29">
        <v>0.12373842592592592</v>
      </c>
      <c r="G76" s="17" t="str">
        <f t="shared" si="3"/>
        <v>12.44/km</v>
      </c>
      <c r="H76" s="21">
        <f t="shared" si="2"/>
        <v>0.053506944444444426</v>
      </c>
      <c r="I76" s="21">
        <f>F76-INDEX($F$4:$F$103,MATCH(D76,$D$4:$D$103,0))</f>
        <v>0</v>
      </c>
    </row>
    <row r="77" spans="1:9" s="11" customFormat="1" ht="15" customHeight="1">
      <c r="A77" s="17">
        <v>74</v>
      </c>
      <c r="B77" s="18" t="s">
        <v>1</v>
      </c>
      <c r="C77" s="18" t="s">
        <v>157</v>
      </c>
      <c r="D77" s="17" t="s">
        <v>2</v>
      </c>
      <c r="E77" s="18" t="s">
        <v>56</v>
      </c>
      <c r="F77" s="29">
        <v>0.1248263888888889</v>
      </c>
      <c r="G77" s="17" t="str">
        <f t="shared" si="3"/>
        <v>12.50/km</v>
      </c>
      <c r="H77" s="21">
        <f t="shared" si="2"/>
        <v>0.05459490740740741</v>
      </c>
      <c r="I77" s="21">
        <f>F77-INDEX($F$4:$F$103,MATCH(D77,$D$4:$D$103,0))</f>
        <v>0.05459490740740741</v>
      </c>
    </row>
    <row r="78" spans="1:9" s="11" customFormat="1" ht="15" customHeight="1">
      <c r="A78" s="17">
        <v>75</v>
      </c>
      <c r="B78" s="18" t="s">
        <v>158</v>
      </c>
      <c r="C78" s="18" t="s">
        <v>159</v>
      </c>
      <c r="D78" s="17" t="s">
        <v>2</v>
      </c>
      <c r="E78" s="18" t="s">
        <v>160</v>
      </c>
      <c r="F78" s="29">
        <v>0.12483796296296296</v>
      </c>
      <c r="G78" s="17" t="str">
        <f t="shared" si="3"/>
        <v>12.50/km</v>
      </c>
      <c r="H78" s="21">
        <f t="shared" si="2"/>
        <v>0.054606481481481464</v>
      </c>
      <c r="I78" s="21">
        <f>F78-INDEX($F$4:$F$103,MATCH(D78,$D$4:$D$103,0))</f>
        <v>0.054606481481481464</v>
      </c>
    </row>
    <row r="79" spans="1:9" s="11" customFormat="1" ht="15" customHeight="1">
      <c r="A79" s="17">
        <v>76</v>
      </c>
      <c r="B79" s="18" t="s">
        <v>161</v>
      </c>
      <c r="C79" s="18" t="s">
        <v>162</v>
      </c>
      <c r="D79" s="17" t="s">
        <v>113</v>
      </c>
      <c r="E79" s="18" t="s">
        <v>31</v>
      </c>
      <c r="F79" s="29">
        <v>0.12653935185185186</v>
      </c>
      <c r="G79" s="17" t="str">
        <f t="shared" si="3"/>
        <v>13.01/km</v>
      </c>
      <c r="H79" s="21">
        <f t="shared" si="2"/>
        <v>0.05630787037037037</v>
      </c>
      <c r="I79" s="21">
        <f>F79-INDEX($F$4:$F$103,MATCH(D79,$D$4:$D$103,0))</f>
        <v>0.026990740740740746</v>
      </c>
    </row>
    <row r="80" spans="1:9" s="13" customFormat="1" ht="15" customHeight="1">
      <c r="A80" s="17">
        <v>77</v>
      </c>
      <c r="B80" s="18" t="s">
        <v>163</v>
      </c>
      <c r="C80" s="18" t="s">
        <v>164</v>
      </c>
      <c r="D80" s="17" t="s">
        <v>113</v>
      </c>
      <c r="E80" s="18" t="s">
        <v>12</v>
      </c>
      <c r="F80" s="29">
        <v>0.13177083333333334</v>
      </c>
      <c r="G80" s="17" t="str">
        <f t="shared" si="3"/>
        <v>13.33/km</v>
      </c>
      <c r="H80" s="21">
        <f t="shared" si="2"/>
        <v>0.061539351851851845</v>
      </c>
      <c r="I80" s="21">
        <f>F80-INDEX($F$4:$F$103,MATCH(D80,$D$4:$D$103,0))</f>
        <v>0.03222222222222222</v>
      </c>
    </row>
    <row r="81" spans="1:9" s="11" customFormat="1" ht="15" customHeight="1">
      <c r="A81" s="17">
        <v>78</v>
      </c>
      <c r="B81" s="18" t="s">
        <v>165</v>
      </c>
      <c r="C81" s="18" t="s">
        <v>166</v>
      </c>
      <c r="D81" s="17" t="s">
        <v>59</v>
      </c>
      <c r="E81" s="18" t="s">
        <v>12</v>
      </c>
      <c r="F81" s="29">
        <v>0.13180555555555556</v>
      </c>
      <c r="G81" s="17" t="str">
        <f t="shared" si="3"/>
        <v>13.33/km</v>
      </c>
      <c r="H81" s="21">
        <f t="shared" si="2"/>
        <v>0.06157407407407407</v>
      </c>
      <c r="I81" s="21">
        <f>F81-INDEX($F$4:$F$103,MATCH(D81,$D$4:$D$103,0))</f>
        <v>0.047662037037037044</v>
      </c>
    </row>
    <row r="82" spans="1:9" s="11" customFormat="1" ht="15" customHeight="1">
      <c r="A82" s="17">
        <v>79</v>
      </c>
      <c r="B82" s="18" t="s">
        <v>167</v>
      </c>
      <c r="C82" s="18" t="s">
        <v>79</v>
      </c>
      <c r="D82" s="17" t="s">
        <v>45</v>
      </c>
      <c r="E82" s="18" t="s">
        <v>168</v>
      </c>
      <c r="F82" s="29">
        <v>0.13277777777777777</v>
      </c>
      <c r="G82" s="17" t="str">
        <f t="shared" si="3"/>
        <v>13.39/km</v>
      </c>
      <c r="H82" s="21">
        <f t="shared" si="2"/>
        <v>0.06254629629629628</v>
      </c>
      <c r="I82" s="21">
        <f>F82-INDEX($F$4:$F$103,MATCH(D82,$D$4:$D$103,0))</f>
        <v>0.05090277777777777</v>
      </c>
    </row>
    <row r="83" spans="1:9" s="11" customFormat="1" ht="15" customHeight="1">
      <c r="A83" s="17">
        <v>80</v>
      </c>
      <c r="B83" s="18" t="s">
        <v>169</v>
      </c>
      <c r="C83" s="18" t="s">
        <v>170</v>
      </c>
      <c r="D83" s="17" t="s">
        <v>59</v>
      </c>
      <c r="E83" s="18" t="s">
        <v>83</v>
      </c>
      <c r="F83" s="29">
        <v>0.1328587962962963</v>
      </c>
      <c r="G83" s="17" t="str">
        <f t="shared" si="3"/>
        <v>13.40/km</v>
      </c>
      <c r="H83" s="21">
        <f t="shared" si="2"/>
        <v>0.0626273148148148</v>
      </c>
      <c r="I83" s="21">
        <f>F83-INDEX($F$4:$F$103,MATCH(D83,$D$4:$D$103,0))</f>
        <v>0.048715277777777774</v>
      </c>
    </row>
    <row r="84" spans="1:9" ht="15" customHeight="1">
      <c r="A84" s="17">
        <v>81</v>
      </c>
      <c r="B84" s="18" t="s">
        <v>171</v>
      </c>
      <c r="C84" s="18" t="s">
        <v>172</v>
      </c>
      <c r="D84" s="17" t="s">
        <v>173</v>
      </c>
      <c r="E84" s="18" t="s">
        <v>174</v>
      </c>
      <c r="F84" s="29">
        <v>0.1329861111111111</v>
      </c>
      <c r="G84" s="17" t="str">
        <f t="shared" si="3"/>
        <v>13.41/km</v>
      </c>
      <c r="H84" s="21">
        <f t="shared" si="2"/>
        <v>0.06275462962962962</v>
      </c>
      <c r="I84" s="21">
        <f>F84-INDEX($F$4:$F$103,MATCH(D84,$D$4:$D$103,0))</f>
        <v>0</v>
      </c>
    </row>
    <row r="85" spans="1:9" ht="15" customHeight="1">
      <c r="A85" s="17">
        <v>82</v>
      </c>
      <c r="B85" s="18" t="s">
        <v>175</v>
      </c>
      <c r="C85" s="18" t="s">
        <v>8</v>
      </c>
      <c r="D85" s="17" t="s">
        <v>129</v>
      </c>
      <c r="E85" s="18" t="s">
        <v>40</v>
      </c>
      <c r="F85" s="29">
        <v>0.13365740740740742</v>
      </c>
      <c r="G85" s="17" t="str">
        <f t="shared" si="3"/>
        <v>13.45/km</v>
      </c>
      <c r="H85" s="21">
        <f t="shared" si="2"/>
        <v>0.06342592592592593</v>
      </c>
      <c r="I85" s="21">
        <f>F85-INDEX($F$4:$F$103,MATCH(D85,$D$4:$D$103,0))</f>
        <v>0.02966435185185186</v>
      </c>
    </row>
    <row r="86" spans="1:9" ht="15" customHeight="1">
      <c r="A86" s="17">
        <v>83</v>
      </c>
      <c r="B86" s="18" t="s">
        <v>176</v>
      </c>
      <c r="C86" s="18" t="s">
        <v>177</v>
      </c>
      <c r="D86" s="17" t="s">
        <v>113</v>
      </c>
      <c r="E86" s="18" t="s">
        <v>40</v>
      </c>
      <c r="F86" s="29">
        <v>0.1338310185185185</v>
      </c>
      <c r="G86" s="17" t="str">
        <f t="shared" si="3"/>
        <v>13.46/km</v>
      </c>
      <c r="H86" s="21">
        <f t="shared" si="2"/>
        <v>0.06359953703703701</v>
      </c>
      <c r="I86" s="21">
        <f>F86-INDEX($F$4:$F$103,MATCH(D86,$D$4:$D$103,0))</f>
        <v>0.034282407407407386</v>
      </c>
    </row>
    <row r="87" spans="1:9" ht="15" customHeight="1">
      <c r="A87" s="17">
        <v>84</v>
      </c>
      <c r="B87" s="18" t="s">
        <v>178</v>
      </c>
      <c r="C87" s="18" t="s">
        <v>179</v>
      </c>
      <c r="D87" s="17" t="s">
        <v>17</v>
      </c>
      <c r="E87" s="18" t="s">
        <v>56</v>
      </c>
      <c r="F87" s="29">
        <v>0.1343287037037037</v>
      </c>
      <c r="G87" s="17" t="str">
        <f t="shared" si="3"/>
        <v>13.49/km</v>
      </c>
      <c r="H87" s="21">
        <f t="shared" si="2"/>
        <v>0.06409722222222221</v>
      </c>
      <c r="I87" s="21">
        <f>F87-INDEX($F$4:$F$103,MATCH(D87,$D$4:$D$103,0))</f>
        <v>0.05991898148148149</v>
      </c>
    </row>
    <row r="88" spans="1:9" ht="15" customHeight="1">
      <c r="A88" s="17">
        <v>85</v>
      </c>
      <c r="B88" s="18" t="s">
        <v>180</v>
      </c>
      <c r="C88" s="18" t="s">
        <v>181</v>
      </c>
      <c r="D88" s="17" t="s">
        <v>156</v>
      </c>
      <c r="E88" s="18" t="s">
        <v>40</v>
      </c>
      <c r="F88" s="29">
        <v>0.1358449074074074</v>
      </c>
      <c r="G88" s="17" t="str">
        <f t="shared" si="3"/>
        <v>13.58/km</v>
      </c>
      <c r="H88" s="21">
        <f t="shared" si="2"/>
        <v>0.06561342592592591</v>
      </c>
      <c r="I88" s="21">
        <f>F88-INDEX($F$4:$F$103,MATCH(D88,$D$4:$D$103,0))</f>
        <v>0.012106481481481482</v>
      </c>
    </row>
    <row r="89" spans="1:9" ht="15" customHeight="1">
      <c r="A89" s="17">
        <v>86</v>
      </c>
      <c r="B89" s="18" t="s">
        <v>182</v>
      </c>
      <c r="C89" s="18" t="s">
        <v>5</v>
      </c>
      <c r="D89" s="17" t="s">
        <v>17</v>
      </c>
      <c r="E89" s="18" t="s">
        <v>12</v>
      </c>
      <c r="F89" s="29">
        <v>0.13585648148148147</v>
      </c>
      <c r="G89" s="17" t="str">
        <f t="shared" si="3"/>
        <v>13.58/km</v>
      </c>
      <c r="H89" s="21">
        <f t="shared" si="2"/>
        <v>0.06562499999999998</v>
      </c>
      <c r="I89" s="21">
        <f>F89-INDEX($F$4:$F$103,MATCH(D89,$D$4:$D$103,0))</f>
        <v>0.061446759259259257</v>
      </c>
    </row>
    <row r="90" spans="1:9" ht="15" customHeight="1">
      <c r="A90" s="17">
        <v>87</v>
      </c>
      <c r="B90" s="18" t="s">
        <v>183</v>
      </c>
      <c r="C90" s="18" t="s">
        <v>184</v>
      </c>
      <c r="D90" s="17" t="s">
        <v>17</v>
      </c>
      <c r="E90" s="18" t="s">
        <v>185</v>
      </c>
      <c r="F90" s="29">
        <v>0.13657407407407407</v>
      </c>
      <c r="G90" s="17" t="str">
        <f t="shared" si="3"/>
        <v>14.03/km</v>
      </c>
      <c r="H90" s="21">
        <f t="shared" si="2"/>
        <v>0.06634259259259258</v>
      </c>
      <c r="I90" s="21">
        <f>F90-INDEX($F$4:$F$103,MATCH(D90,$D$4:$D$103,0))</f>
        <v>0.06216435185185186</v>
      </c>
    </row>
    <row r="91" spans="1:9" ht="15" customHeight="1">
      <c r="A91" s="17">
        <v>88</v>
      </c>
      <c r="B91" s="18" t="s">
        <v>186</v>
      </c>
      <c r="C91" s="18" t="s">
        <v>110</v>
      </c>
      <c r="D91" s="17" t="s">
        <v>45</v>
      </c>
      <c r="E91" s="18" t="s">
        <v>3</v>
      </c>
      <c r="F91" s="29">
        <v>0.1366087962962963</v>
      </c>
      <c r="G91" s="17" t="str">
        <f t="shared" si="3"/>
        <v>14.03/km</v>
      </c>
      <c r="H91" s="21">
        <f t="shared" si="2"/>
        <v>0.0663773148148148</v>
      </c>
      <c r="I91" s="21">
        <f>F91-INDEX($F$4:$F$103,MATCH(D91,$D$4:$D$103,0))</f>
        <v>0.054733796296296294</v>
      </c>
    </row>
    <row r="92" spans="1:9" ht="15" customHeight="1">
      <c r="A92" s="17">
        <v>89</v>
      </c>
      <c r="B92" s="18" t="s">
        <v>187</v>
      </c>
      <c r="C92" s="18" t="s">
        <v>188</v>
      </c>
      <c r="D92" s="17" t="s">
        <v>59</v>
      </c>
      <c r="E92" s="18" t="s">
        <v>185</v>
      </c>
      <c r="F92" s="29">
        <v>0.1370023148148148</v>
      </c>
      <c r="G92" s="17" t="str">
        <f t="shared" si="3"/>
        <v>14.06/km</v>
      </c>
      <c r="H92" s="21">
        <f t="shared" si="2"/>
        <v>0.06677083333333332</v>
      </c>
      <c r="I92" s="21">
        <f>F92-INDEX($F$4:$F$103,MATCH(D92,$D$4:$D$103,0))</f>
        <v>0.05285879629629629</v>
      </c>
    </row>
    <row r="93" spans="1:9" ht="15" customHeight="1">
      <c r="A93" s="17">
        <v>90</v>
      </c>
      <c r="B93" s="18" t="s">
        <v>189</v>
      </c>
      <c r="C93" s="18" t="s">
        <v>14</v>
      </c>
      <c r="D93" s="17" t="s">
        <v>20</v>
      </c>
      <c r="E93" s="18" t="s">
        <v>185</v>
      </c>
      <c r="F93" s="29">
        <v>0.13701388888888888</v>
      </c>
      <c r="G93" s="17" t="str">
        <f t="shared" si="3"/>
        <v>14.06/km</v>
      </c>
      <c r="H93" s="21">
        <f t="shared" si="2"/>
        <v>0.06678240740740739</v>
      </c>
      <c r="I93" s="21">
        <f>F93-INDEX($F$4:$F$103,MATCH(D93,$D$4:$D$103,0))</f>
        <v>0.061990740740740735</v>
      </c>
    </row>
    <row r="94" spans="1:9" ht="15" customHeight="1">
      <c r="A94" s="17">
        <v>91</v>
      </c>
      <c r="B94" s="18" t="s">
        <v>189</v>
      </c>
      <c r="C94" s="18" t="s">
        <v>84</v>
      </c>
      <c r="D94" s="17" t="s">
        <v>45</v>
      </c>
      <c r="E94" s="18" t="s">
        <v>185</v>
      </c>
      <c r="F94" s="29">
        <v>0.13703703703703704</v>
      </c>
      <c r="G94" s="17" t="str">
        <f t="shared" si="3"/>
        <v>14.06/km</v>
      </c>
      <c r="H94" s="21">
        <f t="shared" si="2"/>
        <v>0.06680555555555555</v>
      </c>
      <c r="I94" s="21">
        <f>F94-INDEX($F$4:$F$103,MATCH(D94,$D$4:$D$103,0))</f>
        <v>0.05516203703703704</v>
      </c>
    </row>
    <row r="95" spans="1:9" ht="15" customHeight="1">
      <c r="A95" s="17">
        <v>92</v>
      </c>
      <c r="B95" s="18" t="s">
        <v>190</v>
      </c>
      <c r="C95" s="18" t="s">
        <v>181</v>
      </c>
      <c r="D95" s="17" t="s">
        <v>156</v>
      </c>
      <c r="E95" s="18" t="s">
        <v>3</v>
      </c>
      <c r="F95" s="29">
        <v>0.13706018518518517</v>
      </c>
      <c r="G95" s="17" t="str">
        <f t="shared" si="3"/>
        <v>14.06/km</v>
      </c>
      <c r="H95" s="21">
        <f t="shared" si="2"/>
        <v>0.06682870370370368</v>
      </c>
      <c r="I95" s="21">
        <f>F95-INDEX($F$4:$F$103,MATCH(D95,$D$4:$D$103,0))</f>
        <v>0.013321759259259255</v>
      </c>
    </row>
    <row r="96" spans="1:9" ht="15" customHeight="1">
      <c r="A96" s="17">
        <v>93</v>
      </c>
      <c r="B96" s="18" t="s">
        <v>191</v>
      </c>
      <c r="C96" s="18" t="s">
        <v>192</v>
      </c>
      <c r="D96" s="17" t="s">
        <v>17</v>
      </c>
      <c r="E96" s="18" t="s">
        <v>40</v>
      </c>
      <c r="F96" s="29">
        <v>0.13979166666666668</v>
      </c>
      <c r="G96" s="17" t="str">
        <f t="shared" si="3"/>
        <v>14.23/km</v>
      </c>
      <c r="H96" s="21">
        <f aca="true" t="shared" si="4" ref="H96:H103">F96-$F$4</f>
        <v>0.06956018518518518</v>
      </c>
      <c r="I96" s="21">
        <f>F96-INDEX($F$4:$F$103,MATCH(D96,$D$4:$D$103,0))</f>
        <v>0.06538194444444446</v>
      </c>
    </row>
    <row r="97" spans="1:9" ht="15" customHeight="1">
      <c r="A97" s="17">
        <v>94</v>
      </c>
      <c r="B97" s="18" t="s">
        <v>193</v>
      </c>
      <c r="C97" s="18" t="s">
        <v>172</v>
      </c>
      <c r="D97" s="17" t="s">
        <v>87</v>
      </c>
      <c r="E97" s="18" t="s">
        <v>194</v>
      </c>
      <c r="F97" s="29">
        <v>0.1441550925925926</v>
      </c>
      <c r="G97" s="17" t="str">
        <f t="shared" si="3"/>
        <v>14.50/km</v>
      </c>
      <c r="H97" s="21">
        <f t="shared" si="4"/>
        <v>0.0739236111111111</v>
      </c>
      <c r="I97" s="21">
        <f>F97-INDEX($F$4:$F$103,MATCH(D97,$D$4:$D$103,0))</f>
        <v>0.053518518518518535</v>
      </c>
    </row>
    <row r="98" spans="1:9" ht="15" customHeight="1">
      <c r="A98" s="17">
        <v>95</v>
      </c>
      <c r="B98" s="18" t="s">
        <v>195</v>
      </c>
      <c r="C98" s="18" t="s">
        <v>82</v>
      </c>
      <c r="D98" s="17" t="s">
        <v>6</v>
      </c>
      <c r="E98" s="18" t="s">
        <v>56</v>
      </c>
      <c r="F98" s="29">
        <v>0.15266203703703704</v>
      </c>
      <c r="G98" s="17" t="str">
        <f t="shared" si="3"/>
        <v>15.42/km</v>
      </c>
      <c r="H98" s="21">
        <f t="shared" si="4"/>
        <v>0.08243055555555555</v>
      </c>
      <c r="I98" s="21">
        <f>F98-INDEX($F$4:$F$103,MATCH(D98,$D$4:$D$103,0))</f>
        <v>0.08136574074074075</v>
      </c>
    </row>
    <row r="99" spans="1:9" ht="15" customHeight="1">
      <c r="A99" s="17">
        <v>96</v>
      </c>
      <c r="B99" s="18" t="s">
        <v>27</v>
      </c>
      <c r="C99" s="18" t="s">
        <v>196</v>
      </c>
      <c r="D99" s="17" t="s">
        <v>197</v>
      </c>
      <c r="E99" s="18" t="s">
        <v>12</v>
      </c>
      <c r="F99" s="29">
        <v>0.15408564814814815</v>
      </c>
      <c r="G99" s="17" t="str">
        <f t="shared" si="3"/>
        <v>15.51/km</v>
      </c>
      <c r="H99" s="21">
        <f t="shared" si="4"/>
        <v>0.08385416666666666</v>
      </c>
      <c r="I99" s="21">
        <f>F99-INDEX($F$4:$F$103,MATCH(D99,$D$4:$D$103,0))</f>
        <v>0</v>
      </c>
    </row>
    <row r="100" spans="1:9" ht="15" customHeight="1">
      <c r="A100" s="17">
        <v>97</v>
      </c>
      <c r="B100" s="18" t="s">
        <v>198</v>
      </c>
      <c r="C100" s="18" t="s">
        <v>199</v>
      </c>
      <c r="D100" s="17" t="s">
        <v>156</v>
      </c>
      <c r="E100" s="18" t="s">
        <v>40</v>
      </c>
      <c r="F100" s="29">
        <v>0.15752314814814813</v>
      </c>
      <c r="G100" s="17" t="str">
        <f t="shared" si="3"/>
        <v>16.12/km</v>
      </c>
      <c r="H100" s="21">
        <f t="shared" si="4"/>
        <v>0.08729166666666664</v>
      </c>
      <c r="I100" s="21">
        <f>F100-INDEX($F$4:$F$103,MATCH(D100,$D$4:$D$103,0))</f>
        <v>0.033784722222222216</v>
      </c>
    </row>
    <row r="101" spans="1:9" ht="15" customHeight="1">
      <c r="A101" s="17">
        <v>98</v>
      </c>
      <c r="B101" s="18" t="s">
        <v>200</v>
      </c>
      <c r="C101" s="18" t="s">
        <v>201</v>
      </c>
      <c r="D101" s="17" t="s">
        <v>197</v>
      </c>
      <c r="E101" s="18" t="s">
        <v>56</v>
      </c>
      <c r="F101" s="29">
        <v>0.15790509259259258</v>
      </c>
      <c r="G101" s="17" t="str">
        <f t="shared" si="3"/>
        <v>16.15/km</v>
      </c>
      <c r="H101" s="21">
        <f t="shared" si="4"/>
        <v>0.08767361111111109</v>
      </c>
      <c r="I101" s="21">
        <f>F101-INDEX($F$4:$F$103,MATCH(D101,$D$4:$D$103,0))</f>
        <v>0.003819444444444431</v>
      </c>
    </row>
    <row r="102" spans="1:9" ht="15" customHeight="1">
      <c r="A102" s="17">
        <v>99</v>
      </c>
      <c r="B102" s="18" t="s">
        <v>202</v>
      </c>
      <c r="C102" s="18" t="s">
        <v>203</v>
      </c>
      <c r="D102" s="17" t="s">
        <v>113</v>
      </c>
      <c r="E102" s="18" t="s">
        <v>96</v>
      </c>
      <c r="F102" s="29">
        <v>0.16140046296296295</v>
      </c>
      <c r="G102" s="17" t="str">
        <f t="shared" si="3"/>
        <v>16.36/km</v>
      </c>
      <c r="H102" s="21">
        <f t="shared" si="4"/>
        <v>0.09116898148148146</v>
      </c>
      <c r="I102" s="21">
        <f>F102-INDEX($F$4:$F$103,MATCH(D102,$D$4:$D$103,0))</f>
        <v>0.06185185185185184</v>
      </c>
    </row>
    <row r="103" spans="1:9" ht="15" customHeight="1">
      <c r="A103" s="19">
        <v>100</v>
      </c>
      <c r="B103" s="26" t="s">
        <v>204</v>
      </c>
      <c r="C103" s="26" t="s">
        <v>205</v>
      </c>
      <c r="D103" s="19" t="s">
        <v>2</v>
      </c>
      <c r="E103" s="26" t="s">
        <v>12</v>
      </c>
      <c r="F103" s="30">
        <v>0.16141203703703702</v>
      </c>
      <c r="G103" s="19" t="str">
        <f t="shared" si="3"/>
        <v>16.36/km</v>
      </c>
      <c r="H103" s="27">
        <f t="shared" si="4"/>
        <v>0.09118055555555553</v>
      </c>
      <c r="I103" s="27">
        <f>F103-INDEX($F$4:$F$103,MATCH(D103,$D$4:$D$103,0))</f>
        <v>0.09118055555555553</v>
      </c>
    </row>
  </sheetData>
  <autoFilter ref="A3:I103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ySplit="3" topLeftCell="BM4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4" t="str">
        <f>Individuale!A1</f>
        <v>EcoTrail Minori</v>
      </c>
      <c r="B1" s="24"/>
      <c r="C1" s="24"/>
    </row>
    <row r="2" spans="1:3" ht="33" customHeight="1">
      <c r="A2" s="25" t="str">
        <f>Individuale!A2&amp;" km. "&amp;Individuale!I2</f>
        <v>Minori - Salerno (SA) Italia - Domenica 15/05/2011 km. 14</v>
      </c>
      <c r="B2" s="25"/>
      <c r="C2" s="25"/>
    </row>
    <row r="3" spans="1:3" ht="24.75" customHeight="1">
      <c r="A3" s="14" t="s">
        <v>209</v>
      </c>
      <c r="B3" s="9" t="s">
        <v>213</v>
      </c>
      <c r="C3" s="9" t="s">
        <v>218</v>
      </c>
    </row>
    <row r="4" spans="1:3" ht="15" customHeight="1">
      <c r="A4" s="15">
        <v>1</v>
      </c>
      <c r="B4" s="16" t="s">
        <v>3</v>
      </c>
      <c r="C4" s="31">
        <v>18</v>
      </c>
    </row>
    <row r="5" spans="1:3" ht="15" customHeight="1">
      <c r="A5" s="17">
        <v>2</v>
      </c>
      <c r="B5" s="18" t="s">
        <v>12</v>
      </c>
      <c r="C5" s="32">
        <v>14</v>
      </c>
    </row>
    <row r="6" spans="1:3" ht="15" customHeight="1">
      <c r="A6" s="17">
        <v>3</v>
      </c>
      <c r="B6" s="18" t="s">
        <v>56</v>
      </c>
      <c r="C6" s="32">
        <v>7</v>
      </c>
    </row>
    <row r="7" spans="1:3" ht="15" customHeight="1">
      <c r="A7" s="17">
        <v>4</v>
      </c>
      <c r="B7" s="18" t="s">
        <v>40</v>
      </c>
      <c r="C7" s="32">
        <v>6</v>
      </c>
    </row>
    <row r="8" spans="1:3" ht="15" customHeight="1">
      <c r="A8" s="17">
        <v>5</v>
      </c>
      <c r="B8" s="18" t="s">
        <v>46</v>
      </c>
      <c r="C8" s="32">
        <v>5</v>
      </c>
    </row>
    <row r="9" spans="1:3" ht="15" customHeight="1">
      <c r="A9" s="17">
        <v>6</v>
      </c>
      <c r="B9" s="18" t="s">
        <v>31</v>
      </c>
      <c r="C9" s="32">
        <v>5</v>
      </c>
    </row>
    <row r="10" spans="1:3" ht="15" customHeight="1">
      <c r="A10" s="17">
        <v>7</v>
      </c>
      <c r="B10" s="18" t="s">
        <v>185</v>
      </c>
      <c r="C10" s="32">
        <v>4</v>
      </c>
    </row>
    <row r="11" spans="1:3" ht="15" customHeight="1">
      <c r="A11" s="17">
        <v>8</v>
      </c>
      <c r="B11" s="18" t="s">
        <v>77</v>
      </c>
      <c r="C11" s="32">
        <v>4</v>
      </c>
    </row>
    <row r="12" spans="1:3" ht="15" customHeight="1">
      <c r="A12" s="17">
        <v>9</v>
      </c>
      <c r="B12" s="18" t="s">
        <v>83</v>
      </c>
      <c r="C12" s="32">
        <v>3</v>
      </c>
    </row>
    <row r="13" spans="1:3" ht="15" customHeight="1">
      <c r="A13" s="17">
        <v>10</v>
      </c>
      <c r="B13" s="18" t="s">
        <v>106</v>
      </c>
      <c r="C13" s="32">
        <v>3</v>
      </c>
    </row>
    <row r="14" spans="1:3" ht="15" customHeight="1">
      <c r="A14" s="17">
        <v>11</v>
      </c>
      <c r="B14" s="18" t="s">
        <v>96</v>
      </c>
      <c r="C14" s="32">
        <v>2</v>
      </c>
    </row>
    <row r="15" spans="1:3" ht="15" customHeight="1">
      <c r="A15" s="17">
        <v>12</v>
      </c>
      <c r="B15" s="18" t="s">
        <v>62</v>
      </c>
      <c r="C15" s="32">
        <v>2</v>
      </c>
    </row>
    <row r="16" spans="1:3" ht="15" customHeight="1">
      <c r="A16" s="17">
        <v>13</v>
      </c>
      <c r="B16" s="18" t="s">
        <v>74</v>
      </c>
      <c r="C16" s="32">
        <v>2</v>
      </c>
    </row>
    <row r="17" spans="1:3" ht="15" customHeight="1">
      <c r="A17" s="17">
        <v>14</v>
      </c>
      <c r="B17" s="18" t="s">
        <v>133</v>
      </c>
      <c r="C17" s="32">
        <v>2</v>
      </c>
    </row>
    <row r="18" spans="1:3" ht="15" customHeight="1">
      <c r="A18" s="17">
        <v>15</v>
      </c>
      <c r="B18" s="18" t="s">
        <v>9</v>
      </c>
      <c r="C18" s="32">
        <v>2</v>
      </c>
    </row>
    <row r="19" spans="1:3" ht="15" customHeight="1">
      <c r="A19" s="17">
        <v>16</v>
      </c>
      <c r="B19" s="18" t="s">
        <v>92</v>
      </c>
      <c r="C19" s="32">
        <v>2</v>
      </c>
    </row>
    <row r="20" spans="1:3" ht="15" customHeight="1">
      <c r="A20" s="17">
        <v>17</v>
      </c>
      <c r="B20" s="18" t="s">
        <v>94</v>
      </c>
      <c r="C20" s="32">
        <v>1</v>
      </c>
    </row>
    <row r="21" spans="1:3" ht="15" customHeight="1">
      <c r="A21" s="17">
        <v>18</v>
      </c>
      <c r="B21" s="18" t="s">
        <v>135</v>
      </c>
      <c r="C21" s="32">
        <v>1</v>
      </c>
    </row>
    <row r="22" spans="1:3" ht="15" customHeight="1">
      <c r="A22" s="17">
        <v>19</v>
      </c>
      <c r="B22" s="18" t="s">
        <v>109</v>
      </c>
      <c r="C22" s="32">
        <v>1</v>
      </c>
    </row>
    <row r="23" spans="1:3" ht="15" customHeight="1">
      <c r="A23" s="17">
        <v>20</v>
      </c>
      <c r="B23" s="18" t="s">
        <v>101</v>
      </c>
      <c r="C23" s="32">
        <v>1</v>
      </c>
    </row>
    <row r="24" spans="1:3" ht="15" customHeight="1">
      <c r="A24" s="17">
        <v>21</v>
      </c>
      <c r="B24" s="18" t="s">
        <v>160</v>
      </c>
      <c r="C24" s="32">
        <v>1</v>
      </c>
    </row>
    <row r="25" spans="1:3" ht="15" customHeight="1">
      <c r="A25" s="17">
        <v>22</v>
      </c>
      <c r="B25" s="18" t="s">
        <v>151</v>
      </c>
      <c r="C25" s="32">
        <v>1</v>
      </c>
    </row>
    <row r="26" spans="1:3" ht="15" customHeight="1">
      <c r="A26" s="17">
        <v>23</v>
      </c>
      <c r="B26" s="18" t="s">
        <v>144</v>
      </c>
      <c r="C26" s="32">
        <v>1</v>
      </c>
    </row>
    <row r="27" spans="1:3" ht="15" customHeight="1">
      <c r="A27" s="17">
        <v>24</v>
      </c>
      <c r="B27" s="18" t="s">
        <v>174</v>
      </c>
      <c r="C27" s="32">
        <v>1</v>
      </c>
    </row>
    <row r="28" spans="1:3" ht="15" customHeight="1">
      <c r="A28" s="17">
        <v>25</v>
      </c>
      <c r="B28" s="18" t="s">
        <v>194</v>
      </c>
      <c r="C28" s="32">
        <v>1</v>
      </c>
    </row>
    <row r="29" spans="1:3" ht="15" customHeight="1">
      <c r="A29" s="17">
        <v>26</v>
      </c>
      <c r="B29" s="18" t="s">
        <v>88</v>
      </c>
      <c r="C29" s="32">
        <v>1</v>
      </c>
    </row>
    <row r="30" spans="1:3" ht="15" customHeight="1">
      <c r="A30" s="17">
        <v>27</v>
      </c>
      <c r="B30" s="18" t="s">
        <v>71</v>
      </c>
      <c r="C30" s="32">
        <v>1</v>
      </c>
    </row>
    <row r="31" spans="1:3" ht="15" customHeight="1">
      <c r="A31" s="17">
        <v>28</v>
      </c>
      <c r="B31" s="18" t="s">
        <v>66</v>
      </c>
      <c r="C31" s="32">
        <v>1</v>
      </c>
    </row>
    <row r="32" spans="1:3" ht="15" customHeight="1">
      <c r="A32" s="17">
        <v>29</v>
      </c>
      <c r="B32" s="18" t="s">
        <v>34</v>
      </c>
      <c r="C32" s="32">
        <v>1</v>
      </c>
    </row>
    <row r="33" spans="1:3" ht="15" customHeight="1">
      <c r="A33" s="17">
        <v>30</v>
      </c>
      <c r="B33" s="18" t="s">
        <v>115</v>
      </c>
      <c r="C33" s="32">
        <v>1</v>
      </c>
    </row>
    <row r="34" spans="1:3" ht="15" customHeight="1">
      <c r="A34" s="17">
        <v>31</v>
      </c>
      <c r="B34" s="18" t="s">
        <v>15</v>
      </c>
      <c r="C34" s="32">
        <v>1</v>
      </c>
    </row>
    <row r="35" spans="1:3" ht="15" customHeight="1">
      <c r="A35" s="17">
        <v>32</v>
      </c>
      <c r="B35" s="18" t="s">
        <v>37</v>
      </c>
      <c r="C35" s="32">
        <v>1</v>
      </c>
    </row>
    <row r="36" spans="1:3" ht="15" customHeight="1">
      <c r="A36" s="17">
        <v>33</v>
      </c>
      <c r="B36" s="18" t="s">
        <v>53</v>
      </c>
      <c r="C36" s="32">
        <v>1</v>
      </c>
    </row>
    <row r="37" spans="1:3" ht="15" customHeight="1">
      <c r="A37" s="17">
        <v>34</v>
      </c>
      <c r="B37" s="18" t="s">
        <v>23</v>
      </c>
      <c r="C37" s="32">
        <v>1</v>
      </c>
    </row>
    <row r="38" spans="1:3" ht="15" customHeight="1">
      <c r="A38" s="19">
        <v>35</v>
      </c>
      <c r="B38" s="26" t="s">
        <v>168</v>
      </c>
      <c r="C38" s="33">
        <v>1</v>
      </c>
    </row>
    <row r="39" ht="12.75">
      <c r="C39" s="2">
        <f>SUM(C4:C38)</f>
        <v>100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2011-05-18T13:20:19Z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