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'Individuale'!$A$3:$I$63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<sst xmlns="http://schemas.openxmlformats.org/spreadsheetml/2006/main" count="537" uniqueCount="303">
  <si>
    <t>00:39:18</t>
  </si>
  <si>
    <t>DI MASSIMO</t>
  </si>
  <si>
    <t>00:40:09</t>
  </si>
  <si>
    <t>NOBILI</t>
  </si>
  <si>
    <t>00:40:50</t>
  </si>
  <si>
    <t>MORINI</t>
  </si>
  <si>
    <t>00:42:05</t>
  </si>
  <si>
    <t>BIAGETTI</t>
  </si>
  <si>
    <t>00:42:58</t>
  </si>
  <si>
    <t>PAOLONI</t>
  </si>
  <si>
    <t>ZIARIO</t>
  </si>
  <si>
    <t>00:43:02</t>
  </si>
  <si>
    <t>ALOISI</t>
  </si>
  <si>
    <t>00:43:28</t>
  </si>
  <si>
    <t>00:43:58</t>
  </si>
  <si>
    <t>MORDECCHI</t>
  </si>
  <si>
    <t>L</t>
  </si>
  <si>
    <t>00:44:00</t>
  </si>
  <si>
    <t>00:44:28</t>
  </si>
  <si>
    <t>BURLA</t>
  </si>
  <si>
    <t>00:44:55</t>
  </si>
  <si>
    <t>00:45:54</t>
  </si>
  <si>
    <t>MACCHIONI</t>
  </si>
  <si>
    <t>00:52:39</t>
  </si>
  <si>
    <t>INDIVIDUALE</t>
  </si>
  <si>
    <r>
      <t xml:space="preserve">MARATONINA CITTA' DI CELLERE </t>
    </r>
    <r>
      <rPr>
        <i/>
        <sz val="18"/>
        <rFont val="Arial"/>
        <family val="2"/>
      </rPr>
      <t>6ª edizione</t>
    </r>
  </si>
  <si>
    <t>Cellere (VT) Italia - Sabato 31/07/2010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</si>
  <si>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</si>
  <si>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</si>
  <si>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</si>
  <si>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</si>
  <si>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</si>
  <si>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</si>
  <si>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</si>
  <si>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</si>
  <si>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</si>
  <si>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</si>
  <si>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</si>
  <si>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</si>
  <si>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</si>
  <si>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</si>
  <si>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</si>
  <si>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PAOLO</t>
  </si>
  <si>
    <t>MASSIMO</t>
  </si>
  <si>
    <t>LUCIANO</t>
  </si>
  <si>
    <t>CARLO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</si>
  <si>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</si>
  <si>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</si>
  <si>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</si>
  <si>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</si>
  <si>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</si>
  <si>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</si>
  <si>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</si>
  <si>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</si>
  <si>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</si>
  <si>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DANIELE</t>
  </si>
  <si>
    <t>CLAUDIO</t>
  </si>
  <si>
    <t>MARCELLO</t>
  </si>
  <si>
    <t>RICCARDO</t>
  </si>
  <si>
    <t>PIETRO</t>
  </si>
  <si>
    <t>ANGELO</t>
  </si>
  <si>
    <t>GIORGIO</t>
  </si>
  <si>
    <t>FRANCESCA</t>
  </si>
  <si>
    <t>ENRICO</t>
  </si>
  <si>
    <t>VITTORIO</t>
  </si>
  <si>
    <t>MARCELLI</t>
  </si>
  <si>
    <t>DANIELA</t>
  </si>
  <si>
    <t>MORELLI</t>
  </si>
  <si>
    <t>ANTONELLO</t>
  </si>
  <si>
    <t>GUITARRINI</t>
  </si>
  <si>
    <t>MARTELLI</t>
  </si>
  <si>
    <t>SIMONETTI</t>
  </si>
  <si>
    <t>PAOLA</t>
  </si>
  <si>
    <t>SERGIO</t>
  </si>
  <si>
    <t>GIANCARLO</t>
  </si>
  <si>
    <t>TADDEI</t>
  </si>
  <si>
    <t>BELLITTO</t>
  </si>
  <si>
    <t>ANTONELLA</t>
  </si>
  <si>
    <t>TASSELLI</t>
  </si>
  <si>
    <t>DE DOMINICIS</t>
  </si>
  <si>
    <t>MARINO</t>
  </si>
  <si>
    <t>ALFREDO</t>
  </si>
  <si>
    <t>DELL'ABATE</t>
  </si>
  <si>
    <t>MORETTI</t>
  </si>
  <si>
    <t>FEDERICO</t>
  </si>
  <si>
    <t>ETTORE</t>
  </si>
  <si>
    <t>ALTO LAZIO A.S.D.</t>
  </si>
  <si>
    <t>ALESSANDRA</t>
  </si>
  <si>
    <t>MARTINI</t>
  </si>
  <si>
    <t>MARSILIO</t>
  </si>
  <si>
    <t>CRISTIAN</t>
  </si>
  <si>
    <t>RENZI</t>
  </si>
  <si>
    <t>NELLO</t>
  </si>
  <si>
    <t>PIERO</t>
  </si>
  <si>
    <t>BERNARDINO</t>
  </si>
  <si>
    <t>FELICI</t>
  </si>
  <si>
    <t>CESARINI</t>
  </si>
  <si>
    <t>BENEDETTI</t>
  </si>
  <si>
    <t>ADAMINI</t>
  </si>
  <si>
    <t>GABRIELE</t>
  </si>
  <si>
    <t>CRISTOFARI</t>
  </si>
  <si>
    <t>NICOLETTA</t>
  </si>
  <si>
    <t>MARIA GRAZIA</t>
  </si>
  <si>
    <t>FERNANDO</t>
  </si>
  <si>
    <t>ARNALDO</t>
  </si>
  <si>
    <t>BOSCARINI</t>
  </si>
  <si>
    <t>JACOPO</t>
  </si>
  <si>
    <t>A</t>
  </si>
  <si>
    <t>G.S. COSTA D'ARGENTO</t>
  </si>
  <si>
    <t>00:26:02</t>
  </si>
  <si>
    <t>CRISOSTOMI</t>
  </si>
  <si>
    <t>C</t>
  </si>
  <si>
    <t>A.S.D. ZONA OLIMPICA TEAM</t>
  </si>
  <si>
    <t>00:27:21</t>
  </si>
  <si>
    <t>B</t>
  </si>
  <si>
    <t>POLISPORTIVA MONTALTO</t>
  </si>
  <si>
    <t>00:27:27</t>
  </si>
  <si>
    <t>PALLOTTA</t>
  </si>
  <si>
    <t>BOLSENA FORUM SPORT</t>
  </si>
  <si>
    <t>00:28:34</t>
  </si>
  <si>
    <t>CRISANTI</t>
  </si>
  <si>
    <t>00:28:37</t>
  </si>
  <si>
    <t>D</t>
  </si>
  <si>
    <t>ANNA BABY RUNNER</t>
  </si>
  <si>
    <t>00:28:41</t>
  </si>
  <si>
    <t>COGNATA</t>
  </si>
  <si>
    <t>ATL. 90 TARQUINIA</t>
  </si>
  <si>
    <t>00:28:48</t>
  </si>
  <si>
    <t>ATL. DI MARCO SPORT</t>
  </si>
  <si>
    <t>00:29:01</t>
  </si>
  <si>
    <t>E</t>
  </si>
  <si>
    <t>00:29:10</t>
  </si>
  <si>
    <t>RONCA</t>
  </si>
  <si>
    <t>00:29:23</t>
  </si>
  <si>
    <t>LIBERI PODISTI ORIOLO ROMANO</t>
  </si>
  <si>
    <t>00:29:31</t>
  </si>
  <si>
    <t>VIGARELLI</t>
  </si>
  <si>
    <t>00:29:51</t>
  </si>
  <si>
    <t>FABBRI</t>
  </si>
  <si>
    <t>ATL. MONTEFIASCONE</t>
  </si>
  <si>
    <t>00:29:53</t>
  </si>
  <si>
    <t>00:30:02</t>
  </si>
  <si>
    <t>GHIRO</t>
  </si>
  <si>
    <t>G.S.REALE STATO DEI PRESIDI</t>
  </si>
  <si>
    <t>00:30:07</t>
  </si>
  <si>
    <t>FOCARACCI</t>
  </si>
  <si>
    <t>EZIO</t>
  </si>
  <si>
    <t>ATL. NEPI</t>
  </si>
  <si>
    <t>00:30:13</t>
  </si>
  <si>
    <t>BOCCIALONI</t>
  </si>
  <si>
    <t>00:30:18</t>
  </si>
  <si>
    <t>DI VAIA</t>
  </si>
  <si>
    <t>ATL. S. MARINELLA</t>
  </si>
  <si>
    <t>00:30:43</t>
  </si>
  <si>
    <t>00:30:51</t>
  </si>
  <si>
    <t>00:30:53</t>
  </si>
  <si>
    <t>BASTIANINI</t>
  </si>
  <si>
    <t>ATL DI MARCO SPORT</t>
  </si>
  <si>
    <t>00:31:00</t>
  </si>
  <si>
    <t>00:31:11</t>
  </si>
  <si>
    <t>RIZZO</t>
  </si>
  <si>
    <t>00:31:22</t>
  </si>
  <si>
    <t>00:31:25</t>
  </si>
  <si>
    <t>BRUNELLI</t>
  </si>
  <si>
    <t>00:31:29</t>
  </si>
  <si>
    <t>FANTERIA</t>
  </si>
  <si>
    <t>00:31:45</t>
  </si>
  <si>
    <t>LOZZI</t>
  </si>
  <si>
    <t>00:31:53</t>
  </si>
  <si>
    <t>00:31:57</t>
  </si>
  <si>
    <t>CROCICCHIA</t>
  </si>
  <si>
    <t>G</t>
  </si>
  <si>
    <t>00:31:58</t>
  </si>
  <si>
    <t>BERNI</t>
  </si>
  <si>
    <t>ROSA</t>
  </si>
  <si>
    <t>O</t>
  </si>
  <si>
    <t>00:32:03</t>
  </si>
  <si>
    <t>SENSI</t>
  </si>
  <si>
    <t>POL.94 TUSCANIA</t>
  </si>
  <si>
    <t>00:32:05</t>
  </si>
  <si>
    <t>PALLOTTINI</t>
  </si>
  <si>
    <t>00:32:10</t>
  </si>
  <si>
    <t>SCOTTI</t>
  </si>
  <si>
    <t>IVANO</t>
  </si>
  <si>
    <t>F</t>
  </si>
  <si>
    <t>00:32:27</t>
  </si>
  <si>
    <t>ZANONI</t>
  </si>
  <si>
    <t>00:32:48</t>
  </si>
  <si>
    <t>M</t>
  </si>
  <si>
    <t>00:32:51</t>
  </si>
  <si>
    <t>LORENZOTTI</t>
  </si>
  <si>
    <t>00:32:53</t>
  </si>
  <si>
    <t>MAIETTO</t>
  </si>
  <si>
    <t>00:32:55</t>
  </si>
  <si>
    <t>FERRI</t>
  </si>
  <si>
    <t>00:32:56</t>
  </si>
  <si>
    <t>VIGNANELLI</t>
  </si>
  <si>
    <t>00:32:58</t>
  </si>
  <si>
    <t>ZIRONI</t>
  </si>
  <si>
    <t>CARLO ALBERTO</t>
  </si>
  <si>
    <t>CNH MODENA</t>
  </si>
  <si>
    <t>00:33:00</t>
  </si>
  <si>
    <t>PICCINI</t>
  </si>
  <si>
    <t>00:33:03</t>
  </si>
  <si>
    <t>MASSERA</t>
  </si>
  <si>
    <t>00:33:06</t>
  </si>
  <si>
    <t>MOSCETTI</t>
  </si>
  <si>
    <t>00:33:25</t>
  </si>
  <si>
    <t>RAMELLA</t>
  </si>
  <si>
    <t>00:33:26</t>
  </si>
  <si>
    <t>BATTAGLINI</t>
  </si>
  <si>
    <t>00:33:30</t>
  </si>
  <si>
    <t>DELLA SANTINA</t>
  </si>
  <si>
    <t>GINO</t>
  </si>
  <si>
    <t>00:33:32</t>
  </si>
  <si>
    <t>VIGNOZZI</t>
  </si>
  <si>
    <t>FIESOLE POL. ASD</t>
  </si>
  <si>
    <t>00:34:10</t>
  </si>
  <si>
    <t>00:34:11</t>
  </si>
  <si>
    <t>MUZZI</t>
  </si>
  <si>
    <t>00:34:13</t>
  </si>
  <si>
    <t>ATL. ORTE</t>
  </si>
  <si>
    <t>00:34:15</t>
  </si>
  <si>
    <t>ORLANDI</t>
  </si>
  <si>
    <t>00:34:26</t>
  </si>
  <si>
    <t>CARLETTI</t>
  </si>
  <si>
    <t>GIANPAOLO</t>
  </si>
  <si>
    <t>00:34:29</t>
  </si>
  <si>
    <t>CARNEVALE</t>
  </si>
  <si>
    <t>RIZZI</t>
  </si>
  <si>
    <t>00:34:30</t>
  </si>
  <si>
    <t>BARBERINI</t>
  </si>
  <si>
    <t>00:34:35</t>
  </si>
  <si>
    <t>ROCCOTELLI</t>
  </si>
  <si>
    <t>00:34:38</t>
  </si>
  <si>
    <t>BEFANI</t>
  </si>
  <si>
    <t>00:34:44</t>
  </si>
  <si>
    <t>GIORGETTI</t>
  </si>
  <si>
    <t>N</t>
  </si>
  <si>
    <t>00:34:50</t>
  </si>
  <si>
    <t>MOCETTI</t>
  </si>
  <si>
    <t>00:34:51</t>
  </si>
  <si>
    <t>ZAGO</t>
  </si>
  <si>
    <t>00:35:22</t>
  </si>
  <si>
    <t>00:35:23</t>
  </si>
  <si>
    <t>GRISOSTOMI</t>
  </si>
  <si>
    <t>00:35:31</t>
  </si>
  <si>
    <t>MANCIN</t>
  </si>
  <si>
    <t>00:35:34</t>
  </si>
  <si>
    <t>MEI</t>
  </si>
  <si>
    <t>H</t>
  </si>
  <si>
    <t>00:35:35</t>
  </si>
  <si>
    <t>00:35:36</t>
  </si>
  <si>
    <t>BARRASSO</t>
  </si>
  <si>
    <t>00:35:44</t>
  </si>
  <si>
    <t>DIMITRI</t>
  </si>
  <si>
    <t>00:36:04</t>
  </si>
  <si>
    <t>ADIUTORI</t>
  </si>
  <si>
    <t>UISP ORVIETO</t>
  </si>
  <si>
    <t>00:36:10</t>
  </si>
  <si>
    <t>AMORUSO</t>
  </si>
  <si>
    <t>00:36:16</t>
  </si>
  <si>
    <t>00:36:18</t>
  </si>
  <si>
    <t>PESCI</t>
  </si>
  <si>
    <t>00:36:23</t>
  </si>
  <si>
    <t>PAZZAGLIA</t>
  </si>
  <si>
    <t>MANILA</t>
  </si>
  <si>
    <t>00:36:25</t>
  </si>
  <si>
    <t>TREBBI</t>
  </si>
  <si>
    <t>ATL 90 TARQUINIA</t>
  </si>
  <si>
    <t>00:36:27</t>
  </si>
  <si>
    <t>VALONE</t>
  </si>
  <si>
    <t>G.S. ATLETICA PEGASO</t>
  </si>
  <si>
    <t>00:36:43</t>
  </si>
  <si>
    <t>CASTAGNA</t>
  </si>
  <si>
    <t>00:36:44</t>
  </si>
  <si>
    <t>GUERRINI</t>
  </si>
  <si>
    <t>00:37:00</t>
  </si>
  <si>
    <t>MICHELA</t>
  </si>
  <si>
    <t>00:37:13</t>
  </si>
  <si>
    <t>MARTONI</t>
  </si>
  <si>
    <t>00:37:16</t>
  </si>
  <si>
    <t>I</t>
  </si>
  <si>
    <t>00:37:36</t>
  </si>
  <si>
    <t>MIGLIORINI</t>
  </si>
  <si>
    <t>WILMA</t>
  </si>
  <si>
    <t>00:37:48</t>
  </si>
  <si>
    <t>00:37:52</t>
  </si>
  <si>
    <t>ALESINI</t>
  </si>
  <si>
    <t>00:38:05</t>
  </si>
  <si>
    <t>GIANLORENZO</t>
  </si>
  <si>
    <t>00:38:08</t>
  </si>
  <si>
    <t>FAGGIANI</t>
  </si>
  <si>
    <t>GIORDANO</t>
  </si>
  <si>
    <t>00:38:20</t>
  </si>
  <si>
    <t>STELLA</t>
  </si>
  <si>
    <t>00:38:38</t>
  </si>
  <si>
    <t>SEVERO NETO</t>
  </si>
  <si>
    <t>IONE</t>
  </si>
  <si>
    <t>00:38:43</t>
  </si>
  <si>
    <t>00:39:07</t>
  </si>
  <si>
    <t>MUZIO</t>
  </si>
  <si>
    <t>AMALIA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</si>
</sst>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28" t="s">
        <v>25</v>
      </c>
      <c r="B1" s="28"/>
      <c r="C1" s="28"/>
      <c r="D1" s="28"/>
      <c r="E1" s="28"/>
      <c r="F1" s="28"/>
      <c r="G1" s="29"/>
      <c r="H1" s="29"/>
      <c r="I1" s="29"/>
    </row>
    <row r="2" spans="1:9" ht="24.75" customHeight="1" thickBot="1">
      <c r="A2" s="30" t="s">
        <v>26</v>
      </c>
      <c r="B2" s="31"/>
      <c r="C2" s="31"/>
      <c r="D2" s="31"/>
      <c r="E2" s="31"/>
      <c r="F2" s="31"/>
      <c r="G2" s="32"/>
      <c r="H2" s="6" t="s">
        <v>27</v>
      </c>
      <c r="I2" s="7">
        <v>8</v>
      </c>
    </row>
    <row r="3" spans="1:9" ht="37.5" customHeight="1" thickBot="1">
      <c r="A3" s="15" t="s">
        <v>28</v>
      </c>
      <c r="B3" s="8" t="s">
        <v>29</v>
      </c>
      <c r="C3" s="9" t="s">
        <v>30</v>
      </c>
      <c r="D3" s="9" t="s">
        <v>31</v>
      </c>
      <c r="E3" s="10" t="s">
        <v>32</v>
      </c>
      <c r="F3" s="11" t="s">
        <v>33</v>
      </c>
      <c r="G3" s="11" t="s">
        <v>34</v>
      </c>
      <c r="H3" s="11" t="s">
        <v>35</v>
      </c>
      <c r="I3" s="12" t="s">
        <v>36</v>
      </c>
    </row>
    <row r="4" spans="1:9" s="1" customFormat="1" ht="15" customHeight="1">
      <c r="A4" s="16">
        <v>1</v>
      </c>
      <c r="B4" s="39" t="s">
        <v>105</v>
      </c>
      <c r="C4" s="39" t="s">
        <v>106</v>
      </c>
      <c r="D4" s="40" t="s">
        <v>107</v>
      </c>
      <c r="E4" s="39" t="s">
        <v>108</v>
      </c>
      <c r="F4" s="40" t="s">
        <v>109</v>
      </c>
      <c r="G4" s="17" t="str">
        <f aca="true" t="shared" si="0" ref="G4:G67">TEXT(INT((HOUR(F4)*3600+MINUTE(F4)*60+SECOND(F4))/$I$2/60),"0")&amp;"."&amp;TEXT(MOD((HOUR(F4)*3600+MINUTE(F4)*60+SECOND(F4))/$I$2,60),"00")&amp;"/km"</f>
        <v>3.15/km</v>
      </c>
      <c r="H4" s="18">
        <f aca="true" t="shared" si="1" ref="H4:H31">F4-$F$4</f>
        <v>0</v>
      </c>
      <c r="I4" s="18">
        <f>F4-INDEX($F$4:$F$1056,MATCH(D4,$D$4:$D$1056,0))</f>
        <v>0</v>
      </c>
    </row>
    <row r="5" spans="1:9" s="1" customFormat="1" ht="15" customHeight="1">
      <c r="A5" s="19">
        <v>2</v>
      </c>
      <c r="B5" s="41" t="s">
        <v>110</v>
      </c>
      <c r="C5" s="41" t="s">
        <v>63</v>
      </c>
      <c r="D5" s="42" t="s">
        <v>111</v>
      </c>
      <c r="E5" s="41" t="s">
        <v>112</v>
      </c>
      <c r="F5" s="42" t="s">
        <v>113</v>
      </c>
      <c r="G5" s="20" t="str">
        <f t="shared" si="0"/>
        <v>3.25/km</v>
      </c>
      <c r="H5" s="21">
        <f t="shared" si="1"/>
        <v>0.0009143518518518537</v>
      </c>
      <c r="I5" s="21">
        <f>F5-INDEX($F$4:$F$1056,MATCH(D5,$D$4:$D$1056,0))</f>
        <v>0</v>
      </c>
    </row>
    <row r="6" spans="1:9" s="1" customFormat="1" ht="15" customHeight="1">
      <c r="A6" s="19">
        <v>3</v>
      </c>
      <c r="B6" s="41" t="s">
        <v>96</v>
      </c>
      <c r="C6" s="41" t="s">
        <v>61</v>
      </c>
      <c r="D6" s="42" t="s">
        <v>114</v>
      </c>
      <c r="E6" s="41" t="s">
        <v>115</v>
      </c>
      <c r="F6" s="42" t="s">
        <v>116</v>
      </c>
      <c r="G6" s="20" t="str">
        <f t="shared" si="0"/>
        <v>3.26/km</v>
      </c>
      <c r="H6" s="21">
        <f t="shared" si="1"/>
        <v>0.0009837962962962951</v>
      </c>
      <c r="I6" s="21">
        <f>F6-INDEX($F$4:$F$1056,MATCH(D6,$D$4:$D$1056,0))</f>
        <v>0</v>
      </c>
    </row>
    <row r="7" spans="1:9" s="1" customFormat="1" ht="15" customHeight="1">
      <c r="A7" s="19">
        <v>4</v>
      </c>
      <c r="B7" s="41" t="s">
        <v>117</v>
      </c>
      <c r="C7" s="41" t="s">
        <v>68</v>
      </c>
      <c r="D7" s="42" t="s">
        <v>111</v>
      </c>
      <c r="E7" s="41" t="s">
        <v>118</v>
      </c>
      <c r="F7" s="42" t="s">
        <v>119</v>
      </c>
      <c r="G7" s="20" t="str">
        <f t="shared" si="0"/>
        <v>3.34/km</v>
      </c>
      <c r="H7" s="21">
        <f t="shared" si="1"/>
        <v>0.001759259259259259</v>
      </c>
      <c r="I7" s="21">
        <f>F7-INDEX($F$4:$F$1056,MATCH(D7,$D$4:$D$1056,0))</f>
        <v>0.0008449074074074053</v>
      </c>
    </row>
    <row r="8" spans="1:9" s="1" customFormat="1" ht="15" customHeight="1">
      <c r="A8" s="19">
        <v>5</v>
      </c>
      <c r="B8" s="41" t="s">
        <v>120</v>
      </c>
      <c r="C8" s="41" t="s">
        <v>53</v>
      </c>
      <c r="D8" s="42" t="s">
        <v>111</v>
      </c>
      <c r="E8" s="41" t="s">
        <v>118</v>
      </c>
      <c r="F8" s="42" t="s">
        <v>121</v>
      </c>
      <c r="G8" s="20" t="str">
        <f t="shared" si="0"/>
        <v>3.35/km</v>
      </c>
      <c r="H8" s="21">
        <f t="shared" si="1"/>
        <v>0.0017939814814814797</v>
      </c>
      <c r="I8" s="21">
        <f>F8-INDEX($F$4:$F$1056,MATCH(D8,$D$4:$D$1056,0))</f>
        <v>0.000879629629629626</v>
      </c>
    </row>
    <row r="9" spans="1:9" s="1" customFormat="1" ht="15" customHeight="1">
      <c r="A9" s="19">
        <v>6</v>
      </c>
      <c r="B9" s="41" t="s">
        <v>79</v>
      </c>
      <c r="C9" s="41" t="s">
        <v>53</v>
      </c>
      <c r="D9" s="42" t="s">
        <v>122</v>
      </c>
      <c r="E9" s="41" t="s">
        <v>123</v>
      </c>
      <c r="F9" s="42" t="s">
        <v>124</v>
      </c>
      <c r="G9" s="20" t="str">
        <f t="shared" si="0"/>
        <v>3.35/km</v>
      </c>
      <c r="H9" s="21">
        <f t="shared" si="1"/>
        <v>0.0018402777777777775</v>
      </c>
      <c r="I9" s="21">
        <f>F9-INDEX($F$4:$F$1056,MATCH(D9,$D$4:$D$1056,0))</f>
        <v>0</v>
      </c>
    </row>
    <row r="10" spans="1:9" s="1" customFormat="1" ht="15" customHeight="1">
      <c r="A10" s="19">
        <v>7</v>
      </c>
      <c r="B10" s="41" t="s">
        <v>125</v>
      </c>
      <c r="C10" s="41" t="s">
        <v>41</v>
      </c>
      <c r="D10" s="42" t="s">
        <v>111</v>
      </c>
      <c r="E10" s="41" t="s">
        <v>126</v>
      </c>
      <c r="F10" s="42" t="s">
        <v>127</v>
      </c>
      <c r="G10" s="20" t="str">
        <f t="shared" si="0"/>
        <v>3.36/km</v>
      </c>
      <c r="H10" s="21">
        <f t="shared" si="1"/>
        <v>0.001921296296296296</v>
      </c>
      <c r="I10" s="21">
        <f>F10-INDEX($F$4:$F$1056,MATCH(D10,$D$4:$D$1056,0))</f>
        <v>0.0010069444444444423</v>
      </c>
    </row>
    <row r="11" spans="1:9" s="1" customFormat="1" ht="15" customHeight="1">
      <c r="A11" s="19">
        <v>8</v>
      </c>
      <c r="B11" s="41" t="s">
        <v>75</v>
      </c>
      <c r="C11" s="41" t="s">
        <v>49</v>
      </c>
      <c r="D11" s="42" t="s">
        <v>114</v>
      </c>
      <c r="E11" s="41" t="s">
        <v>128</v>
      </c>
      <c r="F11" s="42" t="s">
        <v>129</v>
      </c>
      <c r="G11" s="20" t="str">
        <f t="shared" si="0"/>
        <v>3.38/km</v>
      </c>
      <c r="H11" s="21">
        <f t="shared" si="1"/>
        <v>0.0020717592592592593</v>
      </c>
      <c r="I11" s="21">
        <f>F11-INDEX($F$4:$F$1056,MATCH(D11,$D$4:$D$1056,0))</f>
        <v>0.0010879629629629642</v>
      </c>
    </row>
    <row r="12" spans="1:9" s="1" customFormat="1" ht="15" customHeight="1">
      <c r="A12" s="19">
        <v>9</v>
      </c>
      <c r="B12" s="41" t="s">
        <v>70</v>
      </c>
      <c r="C12" s="41" t="s">
        <v>49</v>
      </c>
      <c r="D12" s="42" t="s">
        <v>130</v>
      </c>
      <c r="E12" s="41" t="s">
        <v>128</v>
      </c>
      <c r="F12" s="42" t="s">
        <v>131</v>
      </c>
      <c r="G12" s="20" t="str">
        <f t="shared" si="0"/>
        <v>3.39/km</v>
      </c>
      <c r="H12" s="21">
        <f t="shared" si="1"/>
        <v>0.002175925925925925</v>
      </c>
      <c r="I12" s="21">
        <f>F12-INDEX($F$4:$F$1056,MATCH(D12,$D$4:$D$1056,0))</f>
        <v>0</v>
      </c>
    </row>
    <row r="13" spans="1:9" s="1" customFormat="1" ht="15" customHeight="1">
      <c r="A13" s="19">
        <v>10</v>
      </c>
      <c r="B13" s="41" t="s">
        <v>132</v>
      </c>
      <c r="C13" s="41" t="s">
        <v>58</v>
      </c>
      <c r="D13" s="42" t="s">
        <v>114</v>
      </c>
      <c r="E13" s="41" t="s">
        <v>118</v>
      </c>
      <c r="F13" s="42" t="s">
        <v>133</v>
      </c>
      <c r="G13" s="20" t="str">
        <f t="shared" si="0"/>
        <v>3.40/km</v>
      </c>
      <c r="H13" s="21">
        <f t="shared" si="1"/>
        <v>0.0023263888888888883</v>
      </c>
      <c r="I13" s="21">
        <f>F13-INDEX($F$4:$F$1056,MATCH(D13,$D$4:$D$1056,0))</f>
        <v>0.0013425925925925931</v>
      </c>
    </row>
    <row r="14" spans="1:9" s="1" customFormat="1" ht="15" customHeight="1">
      <c r="A14" s="19">
        <v>11</v>
      </c>
      <c r="B14" s="41" t="s">
        <v>69</v>
      </c>
      <c r="C14" s="41" t="s">
        <v>48</v>
      </c>
      <c r="D14" s="42" t="s">
        <v>111</v>
      </c>
      <c r="E14" s="41" t="s">
        <v>134</v>
      </c>
      <c r="F14" s="42" t="s">
        <v>135</v>
      </c>
      <c r="G14" s="20" t="str">
        <f t="shared" si="0"/>
        <v>3.41/km</v>
      </c>
      <c r="H14" s="21">
        <f t="shared" si="1"/>
        <v>0.0024189814814814803</v>
      </c>
      <c r="I14" s="21">
        <f>F14-INDEX($F$4:$F$1056,MATCH(D14,$D$4:$D$1056,0))</f>
        <v>0.0015046296296296266</v>
      </c>
    </row>
    <row r="15" spans="1:9" s="1" customFormat="1" ht="15" customHeight="1">
      <c r="A15" s="19">
        <v>12</v>
      </c>
      <c r="B15" s="41" t="s">
        <v>136</v>
      </c>
      <c r="C15" s="41" t="s">
        <v>45</v>
      </c>
      <c r="D15" s="42" t="s">
        <v>111</v>
      </c>
      <c r="E15" s="41" t="s">
        <v>115</v>
      </c>
      <c r="F15" s="42" t="s">
        <v>137</v>
      </c>
      <c r="G15" s="20" t="str">
        <f t="shared" si="0"/>
        <v>3.44/km</v>
      </c>
      <c r="H15" s="21">
        <f t="shared" si="1"/>
        <v>0.002650462962962962</v>
      </c>
      <c r="I15" s="21">
        <f>F15-INDEX($F$4:$F$1056,MATCH(D15,$D$4:$D$1056,0))</f>
        <v>0.0017361111111111084</v>
      </c>
    </row>
    <row r="16" spans="1:9" s="1" customFormat="1" ht="15" customHeight="1">
      <c r="A16" s="19">
        <v>13</v>
      </c>
      <c r="B16" s="41" t="s">
        <v>138</v>
      </c>
      <c r="C16" s="41" t="s">
        <v>43</v>
      </c>
      <c r="D16" s="42" t="s">
        <v>130</v>
      </c>
      <c r="E16" s="41" t="s">
        <v>139</v>
      </c>
      <c r="F16" s="42" t="s">
        <v>140</v>
      </c>
      <c r="G16" s="20" t="str">
        <f t="shared" si="0"/>
        <v>3.44/km</v>
      </c>
      <c r="H16" s="21">
        <f t="shared" si="1"/>
        <v>0.0026736111111111092</v>
      </c>
      <c r="I16" s="21">
        <f>F16-INDEX($F$4:$F$1056,MATCH(D16,$D$4:$D$1056,0))</f>
        <v>0.0004976851851851843</v>
      </c>
    </row>
    <row r="17" spans="1:9" s="1" customFormat="1" ht="15" customHeight="1">
      <c r="A17" s="19">
        <v>14</v>
      </c>
      <c r="B17" s="41" t="s">
        <v>98</v>
      </c>
      <c r="C17" s="41" t="s">
        <v>41</v>
      </c>
      <c r="D17" s="42" t="s">
        <v>130</v>
      </c>
      <c r="E17" s="41" t="s">
        <v>115</v>
      </c>
      <c r="F17" s="42" t="s">
        <v>141</v>
      </c>
      <c r="G17" s="20" t="str">
        <f t="shared" si="0"/>
        <v>3.45/km</v>
      </c>
      <c r="H17" s="21">
        <f t="shared" si="1"/>
        <v>0.002777777777777775</v>
      </c>
      <c r="I17" s="21">
        <f>F17-INDEX($F$4:$F$1056,MATCH(D17,$D$4:$D$1056,0))</f>
        <v>0.0006018518518518499</v>
      </c>
    </row>
    <row r="18" spans="1:9" s="1" customFormat="1" ht="15" customHeight="1">
      <c r="A18" s="19">
        <v>15</v>
      </c>
      <c r="B18" s="41" t="s">
        <v>142</v>
      </c>
      <c r="C18" s="41" t="s">
        <v>51</v>
      </c>
      <c r="D18" s="42" t="s">
        <v>130</v>
      </c>
      <c r="E18" s="41" t="s">
        <v>143</v>
      </c>
      <c r="F18" s="42" t="s">
        <v>144</v>
      </c>
      <c r="G18" s="20" t="str">
        <f t="shared" si="0"/>
        <v>3.46/km</v>
      </c>
      <c r="H18" s="21">
        <f t="shared" si="1"/>
        <v>0.002835648148148146</v>
      </c>
      <c r="I18" s="21">
        <f>F18-INDEX($F$4:$F$1056,MATCH(D18,$D$4:$D$1056,0))</f>
        <v>0.0006597222222222213</v>
      </c>
    </row>
    <row r="19" spans="1:9" s="1" customFormat="1" ht="15" customHeight="1">
      <c r="A19" s="19">
        <v>16</v>
      </c>
      <c r="B19" s="41" t="s">
        <v>145</v>
      </c>
      <c r="C19" s="41" t="s">
        <v>146</v>
      </c>
      <c r="D19" s="42" t="s">
        <v>114</v>
      </c>
      <c r="E19" s="41" t="s">
        <v>147</v>
      </c>
      <c r="F19" s="42" t="s">
        <v>148</v>
      </c>
      <c r="G19" s="20" t="str">
        <f t="shared" si="0"/>
        <v>3.47/km</v>
      </c>
      <c r="H19" s="21">
        <f t="shared" si="1"/>
        <v>0.002905092592592591</v>
      </c>
      <c r="I19" s="21">
        <f>F19-INDEX($F$4:$F$1056,MATCH(D19,$D$4:$D$1056,0))</f>
        <v>0.001921296296296296</v>
      </c>
    </row>
    <row r="20" spans="1:9" s="1" customFormat="1" ht="15" customHeight="1">
      <c r="A20" s="19">
        <v>17</v>
      </c>
      <c r="B20" s="41" t="s">
        <v>149</v>
      </c>
      <c r="C20" s="41" t="s">
        <v>55</v>
      </c>
      <c r="D20" s="42" t="s">
        <v>107</v>
      </c>
      <c r="E20" s="41" t="s">
        <v>128</v>
      </c>
      <c r="F20" s="42" t="s">
        <v>150</v>
      </c>
      <c r="G20" s="20" t="str">
        <f t="shared" si="0"/>
        <v>3.47/km</v>
      </c>
      <c r="H20" s="21">
        <f t="shared" si="1"/>
        <v>0.0029629629629629624</v>
      </c>
      <c r="I20" s="21">
        <f>F20-INDEX($F$4:$F$1056,MATCH(D20,$D$4:$D$1056,0))</f>
        <v>0.0029629629629629624</v>
      </c>
    </row>
    <row r="21" spans="1:9" s="1" customFormat="1" ht="15" customHeight="1">
      <c r="A21" s="19">
        <v>18</v>
      </c>
      <c r="B21" s="41" t="s">
        <v>151</v>
      </c>
      <c r="C21" s="41" t="s">
        <v>54</v>
      </c>
      <c r="D21" s="42" t="s">
        <v>111</v>
      </c>
      <c r="E21" s="41" t="s">
        <v>152</v>
      </c>
      <c r="F21" s="42" t="s">
        <v>153</v>
      </c>
      <c r="G21" s="20" t="str">
        <f t="shared" si="0"/>
        <v>3.50/km</v>
      </c>
      <c r="H21" s="21">
        <f t="shared" si="1"/>
        <v>0.003252314814814812</v>
      </c>
      <c r="I21" s="21">
        <f>F21-INDEX($F$4:$F$1056,MATCH(D21,$D$4:$D$1056,0))</f>
        <v>0.0023379629629629584</v>
      </c>
    </row>
    <row r="22" spans="1:9" s="1" customFormat="1" ht="15" customHeight="1">
      <c r="A22" s="19">
        <v>19</v>
      </c>
      <c r="B22" s="41" t="s">
        <v>83</v>
      </c>
      <c r="C22" s="41" t="s">
        <v>45</v>
      </c>
      <c r="D22" s="42" t="s">
        <v>130</v>
      </c>
      <c r="E22" s="41" t="s">
        <v>115</v>
      </c>
      <c r="F22" s="42" t="s">
        <v>154</v>
      </c>
      <c r="G22" s="20" t="str">
        <f t="shared" si="0"/>
        <v>3.51/km</v>
      </c>
      <c r="H22" s="21">
        <f t="shared" si="1"/>
        <v>0.0033449074074074076</v>
      </c>
      <c r="I22" s="21">
        <f>F22-INDEX($F$4:$F$1056,MATCH(D22,$D$4:$D$1056,0))</f>
        <v>0.0011689814814814826</v>
      </c>
    </row>
    <row r="23" spans="1:9" s="1" customFormat="1" ht="15" customHeight="1">
      <c r="A23" s="19">
        <v>20</v>
      </c>
      <c r="B23" s="41" t="s">
        <v>78</v>
      </c>
      <c r="C23" s="41" t="s">
        <v>59</v>
      </c>
      <c r="D23" s="42" t="s">
        <v>111</v>
      </c>
      <c r="E23" s="41" t="s">
        <v>128</v>
      </c>
      <c r="F23" s="42" t="s">
        <v>155</v>
      </c>
      <c r="G23" s="20" t="str">
        <f t="shared" si="0"/>
        <v>3.52/km</v>
      </c>
      <c r="H23" s="21">
        <f t="shared" si="1"/>
        <v>0.0033680555555555547</v>
      </c>
      <c r="I23" s="21">
        <f>F23-INDEX($F$4:$F$1056,MATCH(D23,$D$4:$D$1056,0))</f>
        <v>0.002453703703703701</v>
      </c>
    </row>
    <row r="24" spans="1:9" s="1" customFormat="1" ht="15" customHeight="1">
      <c r="A24" s="19">
        <v>21</v>
      </c>
      <c r="B24" s="41" t="s">
        <v>156</v>
      </c>
      <c r="C24" s="41" t="s">
        <v>84</v>
      </c>
      <c r="D24" s="42" t="s">
        <v>122</v>
      </c>
      <c r="E24" s="41" t="s">
        <v>157</v>
      </c>
      <c r="F24" s="42" t="s">
        <v>158</v>
      </c>
      <c r="G24" s="20" t="str">
        <f t="shared" si="0"/>
        <v>3.53/km</v>
      </c>
      <c r="H24" s="21">
        <f t="shared" si="1"/>
        <v>0.0034490740740740766</v>
      </c>
      <c r="I24" s="21">
        <f>F24-INDEX($F$4:$F$1056,MATCH(D24,$D$4:$D$1056,0))</f>
        <v>0.0016087962962962991</v>
      </c>
    </row>
    <row r="25" spans="1:9" s="1" customFormat="1" ht="15" customHeight="1">
      <c r="A25" s="19">
        <v>22</v>
      </c>
      <c r="B25" s="41" t="s">
        <v>82</v>
      </c>
      <c r="C25" s="41" t="s">
        <v>43</v>
      </c>
      <c r="D25" s="42" t="s">
        <v>107</v>
      </c>
      <c r="E25" s="41" t="s">
        <v>147</v>
      </c>
      <c r="F25" s="42" t="s">
        <v>159</v>
      </c>
      <c r="G25" s="20" t="str">
        <f t="shared" si="0"/>
        <v>3.54/km</v>
      </c>
      <c r="H25" s="21">
        <f t="shared" si="1"/>
        <v>0.003576388888888886</v>
      </c>
      <c r="I25" s="21">
        <f>F25-INDEX($F$4:$F$1056,MATCH(D25,$D$4:$D$1056,0))</f>
        <v>0.003576388888888886</v>
      </c>
    </row>
    <row r="26" spans="1:9" s="1" customFormat="1" ht="15" customHeight="1">
      <c r="A26" s="19">
        <v>23</v>
      </c>
      <c r="B26" s="41" t="s">
        <v>160</v>
      </c>
      <c r="C26" s="41" t="s">
        <v>99</v>
      </c>
      <c r="D26" s="42" t="s">
        <v>114</v>
      </c>
      <c r="E26" s="41" t="s">
        <v>128</v>
      </c>
      <c r="F26" s="42" t="s">
        <v>161</v>
      </c>
      <c r="G26" s="20" t="str">
        <f t="shared" si="0"/>
        <v>3.55/km</v>
      </c>
      <c r="H26" s="21">
        <f t="shared" si="1"/>
        <v>0.003703703703703702</v>
      </c>
      <c r="I26" s="21">
        <f>F26-INDEX($F$4:$F$1056,MATCH(D26,$D$4:$D$1056,0))</f>
        <v>0.002719907407407407</v>
      </c>
    </row>
    <row r="27" spans="1:9" s="2" customFormat="1" ht="15" customHeight="1">
      <c r="A27" s="19">
        <v>24</v>
      </c>
      <c r="B27" s="41" t="s">
        <v>91</v>
      </c>
      <c r="C27" s="41" t="s">
        <v>44</v>
      </c>
      <c r="D27" s="42" t="s">
        <v>107</v>
      </c>
      <c r="E27" s="41" t="s">
        <v>115</v>
      </c>
      <c r="F27" s="42" t="s">
        <v>162</v>
      </c>
      <c r="G27" s="20" t="str">
        <f t="shared" si="0"/>
        <v>3.56/km</v>
      </c>
      <c r="H27" s="21">
        <f t="shared" si="1"/>
        <v>0.0037384259259259263</v>
      </c>
      <c r="I27" s="21">
        <f>F27-INDEX($F$4:$F$1056,MATCH(D27,$D$4:$D$1056,0))</f>
        <v>0.0037384259259259263</v>
      </c>
    </row>
    <row r="28" spans="1:9" s="1" customFormat="1" ht="15" customHeight="1">
      <c r="A28" s="19">
        <v>25</v>
      </c>
      <c r="B28" s="41" t="s">
        <v>163</v>
      </c>
      <c r="C28" s="41" t="s">
        <v>55</v>
      </c>
      <c r="D28" s="42" t="s">
        <v>111</v>
      </c>
      <c r="E28" s="41" t="s">
        <v>123</v>
      </c>
      <c r="F28" s="42" t="s">
        <v>164</v>
      </c>
      <c r="G28" s="20" t="str">
        <f t="shared" si="0"/>
        <v>3.56/km</v>
      </c>
      <c r="H28" s="21">
        <f t="shared" si="1"/>
        <v>0.0037847222222222206</v>
      </c>
      <c r="I28" s="21">
        <f>F28-INDEX($F$4:$F$1056,MATCH(D28,$D$4:$D$1056,0))</f>
        <v>0.002870370370370367</v>
      </c>
    </row>
    <row r="29" spans="1:9" s="1" customFormat="1" ht="15" customHeight="1">
      <c r="A29" s="19">
        <v>26</v>
      </c>
      <c r="B29" s="41" t="s">
        <v>165</v>
      </c>
      <c r="C29" s="41" t="s">
        <v>56</v>
      </c>
      <c r="D29" s="42" t="s">
        <v>130</v>
      </c>
      <c r="E29" s="41" t="s">
        <v>108</v>
      </c>
      <c r="F29" s="42" t="s">
        <v>166</v>
      </c>
      <c r="G29" s="20" t="str">
        <f t="shared" si="0"/>
        <v>3.58/km</v>
      </c>
      <c r="H29" s="21">
        <f t="shared" si="1"/>
        <v>0.003969907407407408</v>
      </c>
      <c r="I29" s="21">
        <f>F29-INDEX($F$4:$F$1056,MATCH(D29,$D$4:$D$1056,0))</f>
        <v>0.0017939814814814832</v>
      </c>
    </row>
    <row r="30" spans="1:9" s="1" customFormat="1" ht="15" customHeight="1">
      <c r="A30" s="19">
        <v>27</v>
      </c>
      <c r="B30" s="41" t="s">
        <v>167</v>
      </c>
      <c r="C30" s="41" t="s">
        <v>74</v>
      </c>
      <c r="D30" s="42" t="s">
        <v>130</v>
      </c>
      <c r="E30" s="41" t="s">
        <v>118</v>
      </c>
      <c r="F30" s="42" t="s">
        <v>168</v>
      </c>
      <c r="G30" s="20" t="str">
        <f t="shared" si="0"/>
        <v>3.59/km</v>
      </c>
      <c r="H30" s="21">
        <f t="shared" si="1"/>
        <v>0.0040625</v>
      </c>
      <c r="I30" s="21">
        <f>F30-INDEX($F$4:$F$1056,MATCH(D30,$D$4:$D$1056,0))</f>
        <v>0.0018865740740740752</v>
      </c>
    </row>
    <row r="31" spans="1:9" s="1" customFormat="1" ht="15" customHeight="1">
      <c r="A31" s="19">
        <v>28</v>
      </c>
      <c r="B31" s="41" t="s">
        <v>91</v>
      </c>
      <c r="C31" s="41" t="s">
        <v>89</v>
      </c>
      <c r="D31" s="42" t="s">
        <v>114</v>
      </c>
      <c r="E31" s="41" t="s">
        <v>115</v>
      </c>
      <c r="F31" s="42" t="s">
        <v>169</v>
      </c>
      <c r="G31" s="20" t="str">
        <f t="shared" si="0"/>
        <v>3.60/km</v>
      </c>
      <c r="H31" s="21">
        <f t="shared" si="1"/>
        <v>0.004108796296296294</v>
      </c>
      <c r="I31" s="21">
        <f>F31-INDEX($F$4:$F$1056,MATCH(D31,$D$4:$D$1056,0))</f>
        <v>0.0031249999999999993</v>
      </c>
    </row>
    <row r="32" spans="1:9" s="1" customFormat="1" ht="15" customHeight="1">
      <c r="A32" s="19">
        <v>29</v>
      </c>
      <c r="B32" s="41" t="s">
        <v>170</v>
      </c>
      <c r="C32" s="41" t="s">
        <v>50</v>
      </c>
      <c r="D32" s="42" t="s">
        <v>171</v>
      </c>
      <c r="E32" s="41" t="s">
        <v>86</v>
      </c>
      <c r="F32" s="42" t="s">
        <v>172</v>
      </c>
      <c r="G32" s="20" t="str">
        <f t="shared" si="0"/>
        <v>3.60/km</v>
      </c>
      <c r="H32" s="21">
        <f aca="true" t="shared" si="2" ref="H32:H63">F32-$F$4</f>
        <v>0.0041203703703703715</v>
      </c>
      <c r="I32" s="21">
        <f>F32-INDEX($F$4:$F$1056,MATCH(D32,$D$4:$D$1056,0))</f>
        <v>0</v>
      </c>
    </row>
    <row r="33" spans="1:9" s="1" customFormat="1" ht="15" customHeight="1">
      <c r="A33" s="19">
        <v>30</v>
      </c>
      <c r="B33" s="41" t="s">
        <v>173</v>
      </c>
      <c r="C33" s="41" t="s">
        <v>174</v>
      </c>
      <c r="D33" s="42" t="s">
        <v>175</v>
      </c>
      <c r="E33" s="41" t="s">
        <v>134</v>
      </c>
      <c r="F33" s="42" t="s">
        <v>176</v>
      </c>
      <c r="G33" s="20" t="str">
        <f t="shared" si="0"/>
        <v>4.00/km</v>
      </c>
      <c r="H33" s="21">
        <f t="shared" si="2"/>
        <v>0.004178240740740736</v>
      </c>
      <c r="I33" s="21">
        <f>F33-INDEX($F$4:$F$1056,MATCH(D33,$D$4:$D$1056,0))</f>
        <v>0</v>
      </c>
    </row>
    <row r="34" spans="1:9" s="1" customFormat="1" ht="15" customHeight="1">
      <c r="A34" s="19">
        <v>31</v>
      </c>
      <c r="B34" s="41" t="s">
        <v>177</v>
      </c>
      <c r="C34" s="41" t="s">
        <v>42</v>
      </c>
      <c r="D34" s="42" t="s">
        <v>114</v>
      </c>
      <c r="E34" s="41" t="s">
        <v>178</v>
      </c>
      <c r="F34" s="42" t="s">
        <v>179</v>
      </c>
      <c r="G34" s="20" t="str">
        <f t="shared" si="0"/>
        <v>4.01/km</v>
      </c>
      <c r="H34" s="21">
        <f t="shared" si="2"/>
        <v>0.0042013888888888865</v>
      </c>
      <c r="I34" s="21">
        <f>F34-INDEX($F$4:$F$1056,MATCH(D34,$D$4:$D$1056,0))</f>
        <v>0.0032175925925925913</v>
      </c>
    </row>
    <row r="35" spans="1:9" s="1" customFormat="1" ht="15" customHeight="1">
      <c r="A35" s="19">
        <v>32</v>
      </c>
      <c r="B35" s="41" t="s">
        <v>180</v>
      </c>
      <c r="C35" s="41" t="s">
        <v>50</v>
      </c>
      <c r="D35" s="42" t="s">
        <v>130</v>
      </c>
      <c r="E35" s="41" t="s">
        <v>128</v>
      </c>
      <c r="F35" s="42" t="s">
        <v>181</v>
      </c>
      <c r="G35" s="20" t="str">
        <f t="shared" si="0"/>
        <v>4.01/km</v>
      </c>
      <c r="H35" s="21">
        <f t="shared" si="2"/>
        <v>0.004259259259259258</v>
      </c>
      <c r="I35" s="21">
        <f>F35-INDEX($F$4:$F$1056,MATCH(D35,$D$4:$D$1056,0))</f>
        <v>0.002083333333333333</v>
      </c>
    </row>
    <row r="36" spans="1:9" s="1" customFormat="1" ht="15" customHeight="1">
      <c r="A36" s="19">
        <v>33</v>
      </c>
      <c r="B36" s="41" t="s">
        <v>182</v>
      </c>
      <c r="C36" s="41" t="s">
        <v>183</v>
      </c>
      <c r="D36" s="42" t="s">
        <v>184</v>
      </c>
      <c r="E36" s="41" t="s">
        <v>123</v>
      </c>
      <c r="F36" s="42" t="s">
        <v>185</v>
      </c>
      <c r="G36" s="20" t="str">
        <f t="shared" si="0"/>
        <v>4.03/km</v>
      </c>
      <c r="H36" s="21">
        <f t="shared" si="2"/>
        <v>0.004456018518518519</v>
      </c>
      <c r="I36" s="21">
        <f>F36-INDEX($F$4:$F$1056,MATCH(D36,$D$4:$D$1056,0))</f>
        <v>0</v>
      </c>
    </row>
    <row r="37" spans="1:9" s="1" customFormat="1" ht="15" customHeight="1">
      <c r="A37" s="19">
        <v>34</v>
      </c>
      <c r="B37" s="41" t="s">
        <v>186</v>
      </c>
      <c r="C37" s="41" t="s">
        <v>54</v>
      </c>
      <c r="D37" s="42" t="s">
        <v>107</v>
      </c>
      <c r="E37" s="41" t="s">
        <v>118</v>
      </c>
      <c r="F37" s="42" t="s">
        <v>187</v>
      </c>
      <c r="G37" s="20" t="str">
        <f t="shared" si="0"/>
        <v>4.06/km</v>
      </c>
      <c r="H37" s="21">
        <f t="shared" si="2"/>
        <v>0.004699074074074071</v>
      </c>
      <c r="I37" s="21">
        <f>F37-INDEX($F$4:$F$1056,MATCH(D37,$D$4:$D$1056,0))</f>
        <v>0.004699074074074071</v>
      </c>
    </row>
    <row r="38" spans="1:9" s="1" customFormat="1" ht="15" customHeight="1">
      <c r="A38" s="19">
        <v>35</v>
      </c>
      <c r="B38" s="41" t="s">
        <v>76</v>
      </c>
      <c r="C38" s="41" t="s">
        <v>77</v>
      </c>
      <c r="D38" s="42" t="s">
        <v>188</v>
      </c>
      <c r="E38" s="41" t="s">
        <v>118</v>
      </c>
      <c r="F38" s="42" t="s">
        <v>189</v>
      </c>
      <c r="G38" s="20" t="str">
        <f t="shared" si="0"/>
        <v>4.06/km</v>
      </c>
      <c r="H38" s="21">
        <f t="shared" si="2"/>
        <v>0.004733796296296295</v>
      </c>
      <c r="I38" s="21">
        <f>F38-INDEX($F$4:$F$1056,MATCH(D38,$D$4:$D$1056,0))</f>
        <v>0</v>
      </c>
    </row>
    <row r="39" spans="1:9" s="1" customFormat="1" ht="15" customHeight="1">
      <c r="A39" s="19">
        <v>36</v>
      </c>
      <c r="B39" s="41" t="s">
        <v>190</v>
      </c>
      <c r="C39" s="41" t="s">
        <v>92</v>
      </c>
      <c r="D39" s="42" t="s">
        <v>184</v>
      </c>
      <c r="E39" s="41" t="s">
        <v>123</v>
      </c>
      <c r="F39" s="42" t="s">
        <v>191</v>
      </c>
      <c r="G39" s="20" t="str">
        <f t="shared" si="0"/>
        <v>4.07/km</v>
      </c>
      <c r="H39" s="21">
        <f t="shared" si="2"/>
        <v>0.004756944444444442</v>
      </c>
      <c r="I39" s="21">
        <f>F39-INDEX($F$4:$F$1056,MATCH(D39,$D$4:$D$1056,0))</f>
        <v>0.00030092592592592324</v>
      </c>
    </row>
    <row r="40" spans="1:9" s="1" customFormat="1" ht="15" customHeight="1">
      <c r="A40" s="19">
        <v>37</v>
      </c>
      <c r="B40" s="41" t="s">
        <v>192</v>
      </c>
      <c r="C40" s="41" t="s">
        <v>43</v>
      </c>
      <c r="D40" s="42" t="s">
        <v>184</v>
      </c>
      <c r="E40" s="41" t="s">
        <v>115</v>
      </c>
      <c r="F40" s="42" t="s">
        <v>193</v>
      </c>
      <c r="G40" s="20" t="str">
        <f t="shared" si="0"/>
        <v>4.07/km</v>
      </c>
      <c r="H40" s="21">
        <f t="shared" si="2"/>
        <v>0.004780092592592589</v>
      </c>
      <c r="I40" s="21">
        <f>F40-INDEX($F$4:$F$1056,MATCH(D40,$D$4:$D$1056,0))</f>
        <v>0.0003240740740740704</v>
      </c>
    </row>
    <row r="41" spans="1:9" s="1" customFormat="1" ht="15" customHeight="1">
      <c r="A41" s="19">
        <v>38</v>
      </c>
      <c r="B41" s="41" t="s">
        <v>194</v>
      </c>
      <c r="C41" s="41" t="s">
        <v>40</v>
      </c>
      <c r="D41" s="42" t="s">
        <v>184</v>
      </c>
      <c r="E41" s="41" t="s">
        <v>128</v>
      </c>
      <c r="F41" s="42" t="s">
        <v>195</v>
      </c>
      <c r="G41" s="20" t="str">
        <f t="shared" si="0"/>
        <v>4.07/km</v>
      </c>
      <c r="H41" s="21">
        <f t="shared" si="2"/>
        <v>0.004791666666666666</v>
      </c>
      <c r="I41" s="21">
        <f>F41-INDEX($F$4:$F$1056,MATCH(D41,$D$4:$D$1056,0))</f>
        <v>0.0003356481481481474</v>
      </c>
    </row>
    <row r="42" spans="1:9" s="1" customFormat="1" ht="15" customHeight="1">
      <c r="A42" s="19">
        <v>39</v>
      </c>
      <c r="B42" s="41" t="s">
        <v>196</v>
      </c>
      <c r="C42" s="41" t="s">
        <v>47</v>
      </c>
      <c r="D42" s="42" t="s">
        <v>130</v>
      </c>
      <c r="E42" s="41" t="s">
        <v>115</v>
      </c>
      <c r="F42" s="42" t="s">
        <v>197</v>
      </c>
      <c r="G42" s="20" t="str">
        <f t="shared" si="0"/>
        <v>4.07/km</v>
      </c>
      <c r="H42" s="21">
        <f t="shared" si="2"/>
        <v>0.004814814814814817</v>
      </c>
      <c r="I42" s="21">
        <f>F42-INDEX($F$4:$F$1056,MATCH(D42,$D$4:$D$1056,0))</f>
        <v>0.002638888888888892</v>
      </c>
    </row>
    <row r="43" spans="1:9" s="1" customFormat="1" ht="15" customHeight="1">
      <c r="A43" s="19">
        <v>40</v>
      </c>
      <c r="B43" s="41" t="s">
        <v>198</v>
      </c>
      <c r="C43" s="41" t="s">
        <v>199</v>
      </c>
      <c r="D43" s="42" t="s">
        <v>130</v>
      </c>
      <c r="E43" s="41" t="s">
        <v>200</v>
      </c>
      <c r="F43" s="42" t="s">
        <v>201</v>
      </c>
      <c r="G43" s="20" t="str">
        <f t="shared" si="0"/>
        <v>4.08/km</v>
      </c>
      <c r="H43" s="21">
        <f t="shared" si="2"/>
        <v>0.004837962962962964</v>
      </c>
      <c r="I43" s="21">
        <f>F43-INDEX($F$4:$F$1056,MATCH(D43,$D$4:$D$1056,0))</f>
        <v>0.002662037037037039</v>
      </c>
    </row>
    <row r="44" spans="1:9" s="1" customFormat="1" ht="15" customHeight="1">
      <c r="A44" s="19">
        <v>41</v>
      </c>
      <c r="B44" s="41" t="s">
        <v>202</v>
      </c>
      <c r="C44" s="41" t="s">
        <v>94</v>
      </c>
      <c r="D44" s="42" t="s">
        <v>130</v>
      </c>
      <c r="E44" s="45" t="s">
        <v>24</v>
      </c>
      <c r="F44" s="42" t="s">
        <v>203</v>
      </c>
      <c r="G44" s="20" t="str">
        <f t="shared" si="0"/>
        <v>4.08/km</v>
      </c>
      <c r="H44" s="21">
        <f t="shared" si="2"/>
        <v>0.004872685185185181</v>
      </c>
      <c r="I44" s="21">
        <f>F44-INDEX($F$4:$F$1056,MATCH(D44,$D$4:$D$1056,0))</f>
        <v>0.0026967592592592564</v>
      </c>
    </row>
    <row r="45" spans="1:9" s="1" customFormat="1" ht="15" customHeight="1">
      <c r="A45" s="19">
        <v>42</v>
      </c>
      <c r="B45" s="41" t="s">
        <v>204</v>
      </c>
      <c r="C45" s="41" t="s">
        <v>46</v>
      </c>
      <c r="D45" s="42" t="s">
        <v>122</v>
      </c>
      <c r="E45" s="41" t="s">
        <v>123</v>
      </c>
      <c r="F45" s="42" t="s">
        <v>205</v>
      </c>
      <c r="G45" s="20" t="str">
        <f t="shared" si="0"/>
        <v>4.08/km</v>
      </c>
      <c r="H45" s="21">
        <f t="shared" si="2"/>
        <v>0.0049074074074074055</v>
      </c>
      <c r="I45" s="21">
        <f>F45-INDEX($F$4:$F$1056,MATCH(D45,$D$4:$D$1056,0))</f>
        <v>0.003067129629629628</v>
      </c>
    </row>
    <row r="46" spans="1:9" s="1" customFormat="1" ht="15" customHeight="1">
      <c r="A46" s="19">
        <v>43</v>
      </c>
      <c r="B46" s="41" t="s">
        <v>206</v>
      </c>
      <c r="C46" s="41" t="s">
        <v>63</v>
      </c>
      <c r="D46" s="42" t="s">
        <v>130</v>
      </c>
      <c r="E46" s="41" t="s">
        <v>118</v>
      </c>
      <c r="F46" s="42" t="s">
        <v>207</v>
      </c>
      <c r="G46" s="20" t="str">
        <f t="shared" si="0"/>
        <v>4.11/km</v>
      </c>
      <c r="H46" s="21">
        <f t="shared" si="2"/>
        <v>0.00512731481481481</v>
      </c>
      <c r="I46" s="21">
        <f>F46-INDEX($F$4:$F$1056,MATCH(D46,$D$4:$D$1056,0))</f>
        <v>0.0029513888888888853</v>
      </c>
    </row>
    <row r="47" spans="1:9" s="1" customFormat="1" ht="15" customHeight="1">
      <c r="A47" s="19">
        <v>44</v>
      </c>
      <c r="B47" s="41" t="s">
        <v>208</v>
      </c>
      <c r="C47" s="41" t="s">
        <v>85</v>
      </c>
      <c r="D47" s="42" t="s">
        <v>184</v>
      </c>
      <c r="E47" s="41" t="s">
        <v>134</v>
      </c>
      <c r="F47" s="42" t="s">
        <v>209</v>
      </c>
      <c r="G47" s="20" t="str">
        <f t="shared" si="0"/>
        <v>4.11/km</v>
      </c>
      <c r="H47" s="21">
        <f t="shared" si="2"/>
        <v>0.005138888888888887</v>
      </c>
      <c r="I47" s="21">
        <f>F47-INDEX($F$4:$F$1056,MATCH(D47,$D$4:$D$1056,0))</f>
        <v>0.0006828703703703684</v>
      </c>
    </row>
    <row r="48" spans="1:9" s="1" customFormat="1" ht="15" customHeight="1">
      <c r="A48" s="19">
        <v>45</v>
      </c>
      <c r="B48" s="41" t="s">
        <v>210</v>
      </c>
      <c r="C48" s="41" t="s">
        <v>59</v>
      </c>
      <c r="D48" s="42" t="s">
        <v>130</v>
      </c>
      <c r="E48" s="41" t="s">
        <v>118</v>
      </c>
      <c r="F48" s="42" t="s">
        <v>211</v>
      </c>
      <c r="G48" s="20" t="str">
        <f t="shared" si="0"/>
        <v>4.11/km</v>
      </c>
      <c r="H48" s="21">
        <f t="shared" si="2"/>
        <v>0.005185185185185185</v>
      </c>
      <c r="I48" s="21">
        <f>F48-INDEX($F$4:$F$1056,MATCH(D48,$D$4:$D$1056,0))</f>
        <v>0.00300925925925926</v>
      </c>
    </row>
    <row r="49" spans="1:9" s="1" customFormat="1" ht="15" customHeight="1">
      <c r="A49" s="19">
        <v>46</v>
      </c>
      <c r="B49" s="41" t="s">
        <v>212</v>
      </c>
      <c r="C49" s="41" t="s">
        <v>213</v>
      </c>
      <c r="D49" s="42" t="s">
        <v>171</v>
      </c>
      <c r="E49" s="41" t="s">
        <v>143</v>
      </c>
      <c r="F49" s="42" t="s">
        <v>214</v>
      </c>
      <c r="G49" s="20" t="str">
        <f t="shared" si="0"/>
        <v>4.12/km</v>
      </c>
      <c r="H49" s="21">
        <f t="shared" si="2"/>
        <v>0.005208333333333332</v>
      </c>
      <c r="I49" s="21">
        <f>F49-INDEX($F$4:$F$1056,MATCH(D49,$D$4:$D$1056,0))</f>
        <v>0.0010879629629629607</v>
      </c>
    </row>
    <row r="50" spans="1:9" s="1" customFormat="1" ht="15" customHeight="1">
      <c r="A50" s="19">
        <v>47</v>
      </c>
      <c r="B50" s="41" t="s">
        <v>215</v>
      </c>
      <c r="C50" s="41" t="s">
        <v>48</v>
      </c>
      <c r="D50" s="42" t="s">
        <v>171</v>
      </c>
      <c r="E50" s="41" t="s">
        <v>216</v>
      </c>
      <c r="F50" s="42" t="s">
        <v>217</v>
      </c>
      <c r="G50" s="20" t="str">
        <f t="shared" si="0"/>
        <v>4.16/km</v>
      </c>
      <c r="H50" s="21">
        <f t="shared" si="2"/>
        <v>0.005648148148148145</v>
      </c>
      <c r="I50" s="21">
        <f>F50-INDEX($F$4:$F$1056,MATCH(D50,$D$4:$D$1056,0))</f>
        <v>0.0015277777777777737</v>
      </c>
    </row>
    <row r="51" spans="1:9" s="1" customFormat="1" ht="15" customHeight="1">
      <c r="A51" s="19">
        <v>48</v>
      </c>
      <c r="B51" s="41" t="s">
        <v>83</v>
      </c>
      <c r="C51" s="41" t="s">
        <v>50</v>
      </c>
      <c r="D51" s="42" t="s">
        <v>184</v>
      </c>
      <c r="E51" s="41" t="s">
        <v>115</v>
      </c>
      <c r="F51" s="42" t="s">
        <v>218</v>
      </c>
      <c r="G51" s="20" t="str">
        <f t="shared" si="0"/>
        <v>4.16/km</v>
      </c>
      <c r="H51" s="21">
        <f t="shared" si="2"/>
        <v>0.005659722222222219</v>
      </c>
      <c r="I51" s="21">
        <f>F51-INDEX($F$4:$F$1056,MATCH(D51,$D$4:$D$1056,0))</f>
        <v>0.0012037037037036999</v>
      </c>
    </row>
    <row r="52" spans="1:9" s="1" customFormat="1" ht="15" customHeight="1">
      <c r="A52" s="19">
        <v>49</v>
      </c>
      <c r="B52" s="41" t="s">
        <v>219</v>
      </c>
      <c r="C52" s="41" t="s">
        <v>40</v>
      </c>
      <c r="D52" s="42" t="s">
        <v>122</v>
      </c>
      <c r="E52" s="41" t="s">
        <v>118</v>
      </c>
      <c r="F52" s="42" t="s">
        <v>220</v>
      </c>
      <c r="G52" s="20" t="str">
        <f t="shared" si="0"/>
        <v>4.17/km</v>
      </c>
      <c r="H52" s="21">
        <f t="shared" si="2"/>
        <v>0.005682870370370369</v>
      </c>
      <c r="I52" s="21">
        <f>F52-INDEX($F$4:$F$1056,MATCH(D52,$D$4:$D$1056,0))</f>
        <v>0.003842592592592592</v>
      </c>
    </row>
    <row r="53" spans="1:9" s="3" customFormat="1" ht="15" customHeight="1">
      <c r="A53" s="19">
        <v>50</v>
      </c>
      <c r="B53" s="41" t="s">
        <v>95</v>
      </c>
      <c r="C53" s="41" t="s">
        <v>49</v>
      </c>
      <c r="D53" s="42" t="s">
        <v>171</v>
      </c>
      <c r="E53" s="41" t="s">
        <v>221</v>
      </c>
      <c r="F53" s="42" t="s">
        <v>222</v>
      </c>
      <c r="G53" s="20" t="str">
        <f t="shared" si="0"/>
        <v>4.17/km</v>
      </c>
      <c r="H53" s="21">
        <f t="shared" si="2"/>
        <v>0.0057060185185185165</v>
      </c>
      <c r="I53" s="21">
        <f>F53-INDEX($F$4:$F$1056,MATCH(D53,$D$4:$D$1056,0))</f>
        <v>0.001585648148148145</v>
      </c>
    </row>
    <row r="54" spans="1:9" s="1" customFormat="1" ht="15" customHeight="1">
      <c r="A54" s="19">
        <v>51</v>
      </c>
      <c r="B54" s="41" t="s">
        <v>223</v>
      </c>
      <c r="C54" s="41" t="s">
        <v>106</v>
      </c>
      <c r="D54" s="42" t="s">
        <v>107</v>
      </c>
      <c r="E54" s="41" t="s">
        <v>221</v>
      </c>
      <c r="F54" s="42" t="s">
        <v>224</v>
      </c>
      <c r="G54" s="20" t="str">
        <f t="shared" si="0"/>
        <v>4.18/km</v>
      </c>
      <c r="H54" s="21">
        <f t="shared" si="2"/>
        <v>0.005833333333333329</v>
      </c>
      <c r="I54" s="21">
        <f>F54-INDEX($F$4:$F$1056,MATCH(D54,$D$4:$D$1056,0))</f>
        <v>0.005833333333333329</v>
      </c>
    </row>
    <row r="55" spans="1:9" s="1" customFormat="1" ht="15" customHeight="1">
      <c r="A55" s="19">
        <v>52</v>
      </c>
      <c r="B55" s="41" t="s">
        <v>225</v>
      </c>
      <c r="C55" s="41" t="s">
        <v>226</v>
      </c>
      <c r="D55" s="42" t="s">
        <v>122</v>
      </c>
      <c r="E55" s="41" t="s">
        <v>115</v>
      </c>
      <c r="F55" s="42" t="s">
        <v>227</v>
      </c>
      <c r="G55" s="20" t="str">
        <f t="shared" si="0"/>
        <v>4.19/km</v>
      </c>
      <c r="H55" s="21">
        <f t="shared" si="2"/>
        <v>0.005868055555555557</v>
      </c>
      <c r="I55" s="21">
        <f>F55-INDEX($F$4:$F$1056,MATCH(D55,$D$4:$D$1056,0))</f>
        <v>0.004027777777777779</v>
      </c>
    </row>
    <row r="56" spans="1:9" s="1" customFormat="1" ht="15" customHeight="1">
      <c r="A56" s="19">
        <v>53</v>
      </c>
      <c r="B56" s="41" t="s">
        <v>228</v>
      </c>
      <c r="C56" s="41" t="s">
        <v>54</v>
      </c>
      <c r="D56" s="42" t="s">
        <v>114</v>
      </c>
      <c r="E56" s="41" t="s">
        <v>112</v>
      </c>
      <c r="F56" s="42" t="s">
        <v>227</v>
      </c>
      <c r="G56" s="20" t="str">
        <f t="shared" si="0"/>
        <v>4.19/km</v>
      </c>
      <c r="H56" s="21">
        <f t="shared" si="2"/>
        <v>0.005868055555555557</v>
      </c>
      <c r="I56" s="21">
        <f>F56-INDEX($F$4:$F$1056,MATCH(D56,$D$4:$D$1056,0))</f>
        <v>0.004884259259259262</v>
      </c>
    </row>
    <row r="57" spans="1:9" s="1" customFormat="1" ht="15" customHeight="1">
      <c r="A57" s="19">
        <v>54</v>
      </c>
      <c r="B57" s="41" t="s">
        <v>229</v>
      </c>
      <c r="C57" s="41" t="s">
        <v>53</v>
      </c>
      <c r="D57" s="42" t="s">
        <v>122</v>
      </c>
      <c r="E57" s="41" t="s">
        <v>128</v>
      </c>
      <c r="F57" s="42" t="s">
        <v>230</v>
      </c>
      <c r="G57" s="20" t="str">
        <f t="shared" si="0"/>
        <v>4.19/km</v>
      </c>
      <c r="H57" s="21">
        <f t="shared" si="2"/>
        <v>0.005879629629629627</v>
      </c>
      <c r="I57" s="21">
        <f>F57-INDEX($F$4:$F$1056,MATCH(D57,$D$4:$D$1056,0))</f>
        <v>0.0040393518518518495</v>
      </c>
    </row>
    <row r="58" spans="1:9" s="1" customFormat="1" ht="15" customHeight="1">
      <c r="A58" s="19">
        <v>55</v>
      </c>
      <c r="B58" s="41" t="s">
        <v>231</v>
      </c>
      <c r="C58" s="41" t="s">
        <v>59</v>
      </c>
      <c r="D58" s="42" t="s">
        <v>184</v>
      </c>
      <c r="E58" s="41" t="s">
        <v>115</v>
      </c>
      <c r="F58" s="42" t="s">
        <v>232</v>
      </c>
      <c r="G58" s="20" t="str">
        <f t="shared" si="0"/>
        <v>4.19/km</v>
      </c>
      <c r="H58" s="21">
        <f t="shared" si="2"/>
        <v>0.005937500000000002</v>
      </c>
      <c r="I58" s="21">
        <f>F58-INDEX($F$4:$F$1056,MATCH(D58,$D$4:$D$1056,0))</f>
        <v>0.001481481481481483</v>
      </c>
    </row>
    <row r="59" spans="1:9" s="1" customFormat="1" ht="15" customHeight="1">
      <c r="A59" s="19">
        <v>56</v>
      </c>
      <c r="B59" s="41" t="s">
        <v>233</v>
      </c>
      <c r="C59" s="41" t="s">
        <v>64</v>
      </c>
      <c r="D59" s="42" t="s">
        <v>171</v>
      </c>
      <c r="E59" s="41" t="s">
        <v>123</v>
      </c>
      <c r="F59" s="42" t="s">
        <v>234</v>
      </c>
      <c r="G59" s="20" t="str">
        <f t="shared" si="0"/>
        <v>4.20/km</v>
      </c>
      <c r="H59" s="21">
        <f t="shared" si="2"/>
        <v>0.005972222222222219</v>
      </c>
      <c r="I59" s="21">
        <f>F59-INDEX($F$4:$F$1056,MATCH(D59,$D$4:$D$1056,0))</f>
        <v>0.0018518518518518476</v>
      </c>
    </row>
    <row r="60" spans="1:9" s="1" customFormat="1" ht="15" customHeight="1">
      <c r="A60" s="19">
        <v>57</v>
      </c>
      <c r="B60" s="41" t="s">
        <v>235</v>
      </c>
      <c r="C60" s="41" t="s">
        <v>57</v>
      </c>
      <c r="D60" s="42" t="s">
        <v>122</v>
      </c>
      <c r="E60" s="41" t="s">
        <v>152</v>
      </c>
      <c r="F60" s="42" t="s">
        <v>236</v>
      </c>
      <c r="G60" s="20" t="str">
        <f t="shared" si="0"/>
        <v>4.21/km</v>
      </c>
      <c r="H60" s="21">
        <f t="shared" si="2"/>
        <v>0.006041666666666667</v>
      </c>
      <c r="I60" s="21">
        <f>F60-INDEX($F$4:$F$1056,MATCH(D60,$D$4:$D$1056,0))</f>
        <v>0.00420138888888889</v>
      </c>
    </row>
    <row r="61" spans="1:9" s="1" customFormat="1" ht="15" customHeight="1">
      <c r="A61" s="19">
        <v>58</v>
      </c>
      <c r="B61" s="41" t="s">
        <v>237</v>
      </c>
      <c r="C61" s="41" t="s">
        <v>102</v>
      </c>
      <c r="D61" s="42" t="s">
        <v>238</v>
      </c>
      <c r="E61" s="41" t="s">
        <v>118</v>
      </c>
      <c r="F61" s="42" t="s">
        <v>239</v>
      </c>
      <c r="G61" s="20" t="str">
        <f t="shared" si="0"/>
        <v>4.21/km</v>
      </c>
      <c r="H61" s="21">
        <f t="shared" si="2"/>
        <v>0.006111111111111112</v>
      </c>
      <c r="I61" s="21">
        <f>F61-INDEX($F$4:$F$1056,MATCH(D61,$D$4:$D$1056,0))</f>
        <v>0</v>
      </c>
    </row>
    <row r="62" spans="1:9" s="1" customFormat="1" ht="15" customHeight="1">
      <c r="A62" s="19">
        <v>59</v>
      </c>
      <c r="B62" s="41" t="s">
        <v>240</v>
      </c>
      <c r="C62" s="41" t="s">
        <v>183</v>
      </c>
      <c r="D62" s="42" t="s">
        <v>130</v>
      </c>
      <c r="E62" s="41" t="s">
        <v>118</v>
      </c>
      <c r="F62" s="42" t="s">
        <v>241</v>
      </c>
      <c r="G62" s="20" t="str">
        <f t="shared" si="0"/>
        <v>4.21/km</v>
      </c>
      <c r="H62" s="21">
        <f t="shared" si="2"/>
        <v>0.006122685185185182</v>
      </c>
      <c r="I62" s="21">
        <f>F62-INDEX($F$4:$F$1056,MATCH(D62,$D$4:$D$1056,0))</f>
        <v>0.0039467592592592575</v>
      </c>
    </row>
    <row r="63" spans="1:9" s="1" customFormat="1" ht="15" customHeight="1">
      <c r="A63" s="19">
        <v>60</v>
      </c>
      <c r="B63" s="41" t="s">
        <v>242</v>
      </c>
      <c r="C63" s="41" t="s">
        <v>87</v>
      </c>
      <c r="D63" s="42" t="s">
        <v>188</v>
      </c>
      <c r="E63" s="41" t="s">
        <v>134</v>
      </c>
      <c r="F63" s="42" t="s">
        <v>243</v>
      </c>
      <c r="G63" s="20" t="str">
        <f t="shared" si="0"/>
        <v>4.25/km</v>
      </c>
      <c r="H63" s="21">
        <f aca="true" t="shared" si="3" ref="H63:H103">F63-$F$4</f>
        <v>0.00648148148148148</v>
      </c>
      <c r="I63" s="21">
        <f aca="true" t="shared" si="4" ref="I63:I103">F63-INDEX($F$4:$F$1056,MATCH(D63,$D$4:$D$1056,0))</f>
        <v>0.0017476851851851855</v>
      </c>
    </row>
    <row r="64" spans="1:9" ht="15" customHeight="1">
      <c r="A64" s="19">
        <v>61</v>
      </c>
      <c r="B64" s="41" t="s">
        <v>65</v>
      </c>
      <c r="C64" s="41" t="s">
        <v>52</v>
      </c>
      <c r="D64" s="42" t="s">
        <v>130</v>
      </c>
      <c r="E64" s="41" t="s">
        <v>134</v>
      </c>
      <c r="F64" s="42" t="s">
        <v>244</v>
      </c>
      <c r="G64" s="20" t="str">
        <f t="shared" si="0"/>
        <v>4.25/km</v>
      </c>
      <c r="H64" s="21">
        <f t="shared" si="3"/>
        <v>0.0064930555555555575</v>
      </c>
      <c r="I64" s="21">
        <f t="shared" si="4"/>
        <v>0.0043171296296296326</v>
      </c>
    </row>
    <row r="65" spans="1:9" ht="15" customHeight="1">
      <c r="A65" s="19">
        <v>62</v>
      </c>
      <c r="B65" s="41" t="s">
        <v>245</v>
      </c>
      <c r="C65" s="41" t="s">
        <v>48</v>
      </c>
      <c r="D65" s="42" t="s">
        <v>122</v>
      </c>
      <c r="E65" s="41" t="s">
        <v>115</v>
      </c>
      <c r="F65" s="42" t="s">
        <v>246</v>
      </c>
      <c r="G65" s="20" t="str">
        <f t="shared" si="0"/>
        <v>4.26/km</v>
      </c>
      <c r="H65" s="21">
        <f t="shared" si="3"/>
        <v>0.006585648148148146</v>
      </c>
      <c r="I65" s="21">
        <f t="shared" si="4"/>
        <v>0.0047453703703703685</v>
      </c>
    </row>
    <row r="66" spans="1:9" ht="15" customHeight="1">
      <c r="A66" s="19">
        <v>63</v>
      </c>
      <c r="B66" s="41" t="s">
        <v>247</v>
      </c>
      <c r="C66" s="41" t="s">
        <v>44</v>
      </c>
      <c r="D66" s="42" t="s">
        <v>130</v>
      </c>
      <c r="E66" s="41" t="s">
        <v>152</v>
      </c>
      <c r="F66" s="42" t="s">
        <v>248</v>
      </c>
      <c r="G66" s="20" t="str">
        <f t="shared" si="0"/>
        <v>4.27/km</v>
      </c>
      <c r="H66" s="21">
        <f t="shared" si="3"/>
        <v>0.006620370370370374</v>
      </c>
      <c r="I66" s="21">
        <f t="shared" si="4"/>
        <v>0.004444444444444449</v>
      </c>
    </row>
    <row r="67" spans="1:9" ht="15" customHeight="1">
      <c r="A67" s="19">
        <v>64</v>
      </c>
      <c r="B67" s="41" t="s">
        <v>249</v>
      </c>
      <c r="C67" s="41" t="s">
        <v>93</v>
      </c>
      <c r="D67" s="42" t="s">
        <v>250</v>
      </c>
      <c r="E67" s="41" t="s">
        <v>123</v>
      </c>
      <c r="F67" s="42" t="s">
        <v>251</v>
      </c>
      <c r="G67" s="20" t="str">
        <f t="shared" si="0"/>
        <v>4.27/km</v>
      </c>
      <c r="H67" s="21">
        <f t="shared" si="3"/>
        <v>0.006631944444444444</v>
      </c>
      <c r="I67" s="21">
        <f t="shared" si="4"/>
        <v>0</v>
      </c>
    </row>
    <row r="68" spans="1:9" ht="15" customHeight="1">
      <c r="A68" s="19">
        <v>65</v>
      </c>
      <c r="B68" s="41" t="s">
        <v>206</v>
      </c>
      <c r="C68" s="41" t="s">
        <v>50</v>
      </c>
      <c r="D68" s="42" t="s">
        <v>171</v>
      </c>
      <c r="E68" s="41" t="s">
        <v>118</v>
      </c>
      <c r="F68" s="42" t="s">
        <v>252</v>
      </c>
      <c r="G68" s="20" t="str">
        <f aca="true" t="shared" si="5" ref="G68:G103">TEXT(INT((HOUR(F68)*3600+MINUTE(F68)*60+SECOND(F68))/$I$2/60),"0")&amp;"."&amp;TEXT(MOD((HOUR(F68)*3600+MINUTE(F68)*60+SECOND(F68))/$I$2,60),"00")&amp;"/km"</f>
        <v>4.27/km</v>
      </c>
      <c r="H68" s="21">
        <f t="shared" si="3"/>
        <v>0.006643518518518521</v>
      </c>
      <c r="I68" s="21">
        <f t="shared" si="4"/>
        <v>0.0025231481481481494</v>
      </c>
    </row>
    <row r="69" spans="1:9" ht="15" customHeight="1">
      <c r="A69" s="19">
        <v>66</v>
      </c>
      <c r="B69" s="41" t="s">
        <v>253</v>
      </c>
      <c r="C69" s="41" t="s">
        <v>38</v>
      </c>
      <c r="D69" s="42" t="s">
        <v>130</v>
      </c>
      <c r="E69" s="41" t="s">
        <v>143</v>
      </c>
      <c r="F69" s="42" t="s">
        <v>254</v>
      </c>
      <c r="G69" s="20" t="str">
        <f t="shared" si="5"/>
        <v>4.28/km</v>
      </c>
      <c r="H69" s="21">
        <f t="shared" si="3"/>
        <v>0.006736111111111113</v>
      </c>
      <c r="I69" s="21">
        <f t="shared" si="4"/>
        <v>0.004560185185185188</v>
      </c>
    </row>
    <row r="70" spans="1:9" ht="15" customHeight="1">
      <c r="A70" s="19">
        <v>67</v>
      </c>
      <c r="B70" s="41" t="s">
        <v>95</v>
      </c>
      <c r="C70" s="41" t="s">
        <v>255</v>
      </c>
      <c r="D70" s="42" t="s">
        <v>107</v>
      </c>
      <c r="E70" s="41" t="s">
        <v>128</v>
      </c>
      <c r="F70" s="42" t="s">
        <v>256</v>
      </c>
      <c r="G70" s="20" t="str">
        <f t="shared" si="5"/>
        <v>4.31/km</v>
      </c>
      <c r="H70" s="21">
        <f t="shared" si="3"/>
        <v>0.006967592592592595</v>
      </c>
      <c r="I70" s="21">
        <f t="shared" si="4"/>
        <v>0.006967592592592595</v>
      </c>
    </row>
    <row r="71" spans="1:9" ht="15" customHeight="1">
      <c r="A71" s="19">
        <v>68</v>
      </c>
      <c r="B71" s="41" t="s">
        <v>257</v>
      </c>
      <c r="C71" s="41" t="s">
        <v>72</v>
      </c>
      <c r="D71" s="42" t="s">
        <v>238</v>
      </c>
      <c r="E71" s="41" t="s">
        <v>258</v>
      </c>
      <c r="F71" s="42" t="s">
        <v>259</v>
      </c>
      <c r="G71" s="20" t="str">
        <f t="shared" si="5"/>
        <v>4.31/km</v>
      </c>
      <c r="H71" s="21">
        <f t="shared" si="3"/>
        <v>0.007037037037037036</v>
      </c>
      <c r="I71" s="21">
        <f t="shared" si="4"/>
        <v>0.0009259259259259238</v>
      </c>
    </row>
    <row r="72" spans="1:9" ht="15" customHeight="1">
      <c r="A72" s="19">
        <v>69</v>
      </c>
      <c r="B72" s="41" t="s">
        <v>260</v>
      </c>
      <c r="C72" s="41" t="s">
        <v>49</v>
      </c>
      <c r="D72" s="42" t="s">
        <v>130</v>
      </c>
      <c r="E72" s="41" t="s">
        <v>86</v>
      </c>
      <c r="F72" s="42" t="s">
        <v>261</v>
      </c>
      <c r="G72" s="20" t="str">
        <f t="shared" si="5"/>
        <v>4.32/km</v>
      </c>
      <c r="H72" s="21">
        <f t="shared" si="3"/>
        <v>0.007106481481481481</v>
      </c>
      <c r="I72" s="21">
        <f t="shared" si="4"/>
        <v>0.004930555555555556</v>
      </c>
    </row>
    <row r="73" spans="1:9" ht="15" customHeight="1">
      <c r="A73" s="19">
        <v>70</v>
      </c>
      <c r="B73" s="41" t="s">
        <v>97</v>
      </c>
      <c r="C73" s="41" t="s">
        <v>59</v>
      </c>
      <c r="D73" s="42" t="s">
        <v>184</v>
      </c>
      <c r="E73" s="41" t="s">
        <v>134</v>
      </c>
      <c r="F73" s="42" t="s">
        <v>262</v>
      </c>
      <c r="G73" s="20" t="str">
        <f t="shared" si="5"/>
        <v>4.32/km</v>
      </c>
      <c r="H73" s="21">
        <f t="shared" si="3"/>
        <v>0.007129629629629628</v>
      </c>
      <c r="I73" s="21">
        <f t="shared" si="4"/>
        <v>0.0026736111111111092</v>
      </c>
    </row>
    <row r="74" spans="1:9" ht="15" customHeight="1">
      <c r="A74" s="19">
        <v>71</v>
      </c>
      <c r="B74" s="41" t="s">
        <v>263</v>
      </c>
      <c r="C74" s="41" t="s">
        <v>42</v>
      </c>
      <c r="D74" s="42" t="s">
        <v>122</v>
      </c>
      <c r="E74" s="41" t="s">
        <v>118</v>
      </c>
      <c r="F74" s="42" t="s">
        <v>264</v>
      </c>
      <c r="G74" s="20" t="str">
        <f t="shared" si="5"/>
        <v>4.33/km</v>
      </c>
      <c r="H74" s="21">
        <f t="shared" si="3"/>
        <v>0.0071874999999999994</v>
      </c>
      <c r="I74" s="21">
        <f t="shared" si="4"/>
        <v>0.005347222222222222</v>
      </c>
    </row>
    <row r="75" spans="1:9" ht="15" customHeight="1">
      <c r="A75" s="19">
        <v>72</v>
      </c>
      <c r="B75" s="41" t="s">
        <v>265</v>
      </c>
      <c r="C75" s="41" t="s">
        <v>266</v>
      </c>
      <c r="D75" s="42" t="s">
        <v>188</v>
      </c>
      <c r="E75" s="41" t="s">
        <v>86</v>
      </c>
      <c r="F75" s="42" t="s">
        <v>267</v>
      </c>
      <c r="G75" s="20" t="str">
        <f t="shared" si="5"/>
        <v>4.33/km</v>
      </c>
      <c r="H75" s="21">
        <f t="shared" si="3"/>
        <v>0.007210648148148147</v>
      </c>
      <c r="I75" s="21">
        <f t="shared" si="4"/>
        <v>0.0024768518518518516</v>
      </c>
    </row>
    <row r="76" spans="1:9" ht="15" customHeight="1">
      <c r="A76" s="19">
        <v>73</v>
      </c>
      <c r="B76" s="41" t="s">
        <v>268</v>
      </c>
      <c r="C76" s="41" t="s">
        <v>38</v>
      </c>
      <c r="D76" s="42" t="s">
        <v>184</v>
      </c>
      <c r="E76" s="41" t="s">
        <v>269</v>
      </c>
      <c r="F76" s="42" t="s">
        <v>270</v>
      </c>
      <c r="G76" s="20" t="str">
        <f t="shared" si="5"/>
        <v>4.33/km</v>
      </c>
      <c r="H76" s="21">
        <f t="shared" si="3"/>
        <v>0.007233796296296297</v>
      </c>
      <c r="I76" s="21">
        <f t="shared" si="4"/>
        <v>0.0027777777777777783</v>
      </c>
    </row>
    <row r="77" spans="1:9" ht="15" customHeight="1">
      <c r="A77" s="19">
        <v>74</v>
      </c>
      <c r="B77" s="41" t="s">
        <v>271</v>
      </c>
      <c r="C77" s="41" t="s">
        <v>49</v>
      </c>
      <c r="D77" s="42" t="s">
        <v>171</v>
      </c>
      <c r="E77" s="41" t="s">
        <v>272</v>
      </c>
      <c r="F77" s="42" t="s">
        <v>273</v>
      </c>
      <c r="G77" s="20" t="str">
        <f t="shared" si="5"/>
        <v>4.35/km</v>
      </c>
      <c r="H77" s="21">
        <f t="shared" si="3"/>
        <v>0.007418981481481485</v>
      </c>
      <c r="I77" s="21">
        <f t="shared" si="4"/>
        <v>0.0032986111111111133</v>
      </c>
    </row>
    <row r="78" spans="1:9" ht="15" customHeight="1">
      <c r="A78" s="19">
        <v>75</v>
      </c>
      <c r="B78" s="41" t="s">
        <v>274</v>
      </c>
      <c r="C78" s="41" t="s">
        <v>60</v>
      </c>
      <c r="D78" s="42" t="s">
        <v>122</v>
      </c>
      <c r="E78" s="41" t="s">
        <v>128</v>
      </c>
      <c r="F78" s="42" t="s">
        <v>275</v>
      </c>
      <c r="G78" s="20" t="str">
        <f t="shared" si="5"/>
        <v>4.36/km</v>
      </c>
      <c r="H78" s="21">
        <f t="shared" si="3"/>
        <v>0.007430555555555555</v>
      </c>
      <c r="I78" s="21">
        <f t="shared" si="4"/>
        <v>0.005590277777777777</v>
      </c>
    </row>
    <row r="79" spans="1:9" ht="15" customHeight="1">
      <c r="A79" s="19">
        <v>76</v>
      </c>
      <c r="B79" s="41" t="s">
        <v>276</v>
      </c>
      <c r="C79" s="41" t="s">
        <v>62</v>
      </c>
      <c r="D79" s="42" t="s">
        <v>188</v>
      </c>
      <c r="E79" s="41" t="s">
        <v>152</v>
      </c>
      <c r="F79" s="42" t="s">
        <v>277</v>
      </c>
      <c r="G79" s="20" t="str">
        <f t="shared" si="5"/>
        <v>4.38/km</v>
      </c>
      <c r="H79" s="21">
        <f t="shared" si="3"/>
        <v>0.007615740740740742</v>
      </c>
      <c r="I79" s="21">
        <f t="shared" si="4"/>
        <v>0.0028819444444444474</v>
      </c>
    </row>
    <row r="80" spans="1:9" ht="15" customHeight="1">
      <c r="A80" s="19">
        <v>77</v>
      </c>
      <c r="B80" s="41" t="s">
        <v>88</v>
      </c>
      <c r="C80" s="41" t="s">
        <v>278</v>
      </c>
      <c r="D80" s="42" t="s">
        <v>238</v>
      </c>
      <c r="E80" s="41" t="s">
        <v>115</v>
      </c>
      <c r="F80" s="42" t="s">
        <v>279</v>
      </c>
      <c r="G80" s="20" t="str">
        <f t="shared" si="5"/>
        <v>4.39/km</v>
      </c>
      <c r="H80" s="21">
        <f t="shared" si="3"/>
        <v>0.007766203703703706</v>
      </c>
      <c r="I80" s="21">
        <f t="shared" si="4"/>
        <v>0.0016550925925925934</v>
      </c>
    </row>
    <row r="81" spans="1:9" ht="15" customHeight="1">
      <c r="A81" s="19">
        <v>78</v>
      </c>
      <c r="B81" s="41" t="s">
        <v>280</v>
      </c>
      <c r="C81" s="41" t="s">
        <v>39</v>
      </c>
      <c r="D81" s="42" t="s">
        <v>122</v>
      </c>
      <c r="E81" s="41" t="s">
        <v>112</v>
      </c>
      <c r="F81" s="42" t="s">
        <v>281</v>
      </c>
      <c r="G81" s="20" t="str">
        <f t="shared" si="5"/>
        <v>4.40/km</v>
      </c>
      <c r="H81" s="21">
        <f t="shared" si="3"/>
        <v>0.007800925925925923</v>
      </c>
      <c r="I81" s="21">
        <f t="shared" si="4"/>
        <v>0.0059606481481481455</v>
      </c>
    </row>
    <row r="82" spans="1:9" ht="15" customHeight="1">
      <c r="A82" s="19">
        <v>79</v>
      </c>
      <c r="B82" s="41" t="s">
        <v>80</v>
      </c>
      <c r="C82" s="41" t="s">
        <v>59</v>
      </c>
      <c r="D82" s="42" t="s">
        <v>282</v>
      </c>
      <c r="E82" s="41" t="s">
        <v>126</v>
      </c>
      <c r="F82" s="42" t="s">
        <v>283</v>
      </c>
      <c r="G82" s="20" t="str">
        <f t="shared" si="5"/>
        <v>4.42/km</v>
      </c>
      <c r="H82" s="21">
        <f t="shared" si="3"/>
        <v>0.008032407407407408</v>
      </c>
      <c r="I82" s="21">
        <f t="shared" si="4"/>
        <v>0</v>
      </c>
    </row>
    <row r="83" spans="1:9" ht="15" customHeight="1">
      <c r="A83" s="19">
        <v>80</v>
      </c>
      <c r="B83" s="41" t="s">
        <v>284</v>
      </c>
      <c r="C83" s="41" t="s">
        <v>285</v>
      </c>
      <c r="D83" s="42" t="s">
        <v>175</v>
      </c>
      <c r="E83" s="41" t="s">
        <v>134</v>
      </c>
      <c r="F83" s="42" t="s">
        <v>286</v>
      </c>
      <c r="G83" s="20" t="str">
        <f t="shared" si="5"/>
        <v>4.44/km</v>
      </c>
      <c r="H83" s="21">
        <f t="shared" si="3"/>
        <v>0.008171296296296295</v>
      </c>
      <c r="I83" s="21">
        <f t="shared" si="4"/>
        <v>0.003993055555555559</v>
      </c>
    </row>
    <row r="84" spans="1:9" ht="15" customHeight="1">
      <c r="A84" s="19">
        <v>81</v>
      </c>
      <c r="B84" s="41" t="s">
        <v>71</v>
      </c>
      <c r="C84" s="41" t="s">
        <v>73</v>
      </c>
      <c r="D84" s="42" t="s">
        <v>130</v>
      </c>
      <c r="E84" s="41" t="s">
        <v>112</v>
      </c>
      <c r="F84" s="42" t="s">
        <v>287</v>
      </c>
      <c r="G84" s="20" t="str">
        <f t="shared" si="5"/>
        <v>4.44/km</v>
      </c>
      <c r="H84" s="21">
        <f t="shared" si="3"/>
        <v>0.008217592592592589</v>
      </c>
      <c r="I84" s="21">
        <f t="shared" si="4"/>
        <v>0.006041666666666664</v>
      </c>
    </row>
    <row r="85" spans="1:9" ht="15" customHeight="1">
      <c r="A85" s="19">
        <v>82</v>
      </c>
      <c r="B85" s="41" t="s">
        <v>288</v>
      </c>
      <c r="C85" s="41" t="s">
        <v>104</v>
      </c>
      <c r="D85" s="42" t="s">
        <v>130</v>
      </c>
      <c r="E85" s="41" t="s">
        <v>118</v>
      </c>
      <c r="F85" s="42" t="s">
        <v>289</v>
      </c>
      <c r="G85" s="20" t="str">
        <f t="shared" si="5"/>
        <v>4.46/km</v>
      </c>
      <c r="H85" s="21">
        <f t="shared" si="3"/>
        <v>0.00836805555555556</v>
      </c>
      <c r="I85" s="21">
        <f t="shared" si="4"/>
        <v>0.006192129629629634</v>
      </c>
    </row>
    <row r="86" spans="1:9" ht="15" customHeight="1">
      <c r="A86" s="19">
        <v>83</v>
      </c>
      <c r="B86" s="41" t="s">
        <v>290</v>
      </c>
      <c r="C86" s="41" t="s">
        <v>43</v>
      </c>
      <c r="D86" s="42" t="s">
        <v>250</v>
      </c>
      <c r="E86" s="41" t="s">
        <v>139</v>
      </c>
      <c r="F86" s="42" t="s">
        <v>291</v>
      </c>
      <c r="G86" s="20" t="str">
        <f t="shared" si="5"/>
        <v>4.46/km</v>
      </c>
      <c r="H86" s="21">
        <f t="shared" si="3"/>
        <v>0.008402777777777776</v>
      </c>
      <c r="I86" s="21">
        <f t="shared" si="4"/>
        <v>0.0017708333333333326</v>
      </c>
    </row>
    <row r="87" spans="1:9" ht="15" customHeight="1">
      <c r="A87" s="19">
        <v>84</v>
      </c>
      <c r="B87" s="41" t="s">
        <v>292</v>
      </c>
      <c r="C87" s="41" t="s">
        <v>293</v>
      </c>
      <c r="D87" s="42" t="s">
        <v>171</v>
      </c>
      <c r="E87" s="41" t="s">
        <v>118</v>
      </c>
      <c r="F87" s="42" t="s">
        <v>294</v>
      </c>
      <c r="G87" s="20" t="str">
        <f t="shared" si="5"/>
        <v>4.48/km</v>
      </c>
      <c r="H87" s="21">
        <f t="shared" si="3"/>
        <v>0.00854166666666667</v>
      </c>
      <c r="I87" s="21">
        <f t="shared" si="4"/>
        <v>0.004421296296296298</v>
      </c>
    </row>
    <row r="88" spans="1:9" ht="15" customHeight="1">
      <c r="A88" s="19">
        <v>85</v>
      </c>
      <c r="B88" s="41" t="s">
        <v>295</v>
      </c>
      <c r="C88" s="41" t="s">
        <v>81</v>
      </c>
      <c r="D88" s="42" t="s">
        <v>282</v>
      </c>
      <c r="E88" s="41" t="s">
        <v>86</v>
      </c>
      <c r="F88" s="42" t="s">
        <v>296</v>
      </c>
      <c r="G88" s="20" t="str">
        <f t="shared" si="5"/>
        <v>4.50/km</v>
      </c>
      <c r="H88" s="21">
        <f t="shared" si="3"/>
        <v>0.008749999999999997</v>
      </c>
      <c r="I88" s="21">
        <f t="shared" si="4"/>
        <v>0.0007175925925925891</v>
      </c>
    </row>
    <row r="89" spans="1:9" ht="15" customHeight="1">
      <c r="A89" s="19">
        <v>86</v>
      </c>
      <c r="B89" s="41" t="s">
        <v>297</v>
      </c>
      <c r="C89" s="41" t="s">
        <v>298</v>
      </c>
      <c r="D89" s="42" t="s">
        <v>175</v>
      </c>
      <c r="E89" s="41" t="s">
        <v>118</v>
      </c>
      <c r="F89" s="42" t="s">
        <v>299</v>
      </c>
      <c r="G89" s="20" t="str">
        <f t="shared" si="5"/>
        <v>4.50/km</v>
      </c>
      <c r="H89" s="21">
        <f t="shared" si="3"/>
        <v>0.008807870370370372</v>
      </c>
      <c r="I89" s="21">
        <f t="shared" si="4"/>
        <v>0.004629629629629636</v>
      </c>
    </row>
    <row r="90" spans="1:9" ht="15" customHeight="1">
      <c r="A90" s="19">
        <v>87</v>
      </c>
      <c r="B90" s="41" t="s">
        <v>100</v>
      </c>
      <c r="C90" s="41" t="s">
        <v>101</v>
      </c>
      <c r="D90" s="42" t="s">
        <v>238</v>
      </c>
      <c r="E90" s="41" t="s">
        <v>134</v>
      </c>
      <c r="F90" s="42" t="s">
        <v>300</v>
      </c>
      <c r="G90" s="20" t="str">
        <f t="shared" si="5"/>
        <v>4.53/km</v>
      </c>
      <c r="H90" s="21">
        <f t="shared" si="3"/>
        <v>0.009085648148148148</v>
      </c>
      <c r="I90" s="21">
        <f t="shared" si="4"/>
        <v>0.002974537037037036</v>
      </c>
    </row>
    <row r="91" spans="1:9" ht="15" customHeight="1">
      <c r="A91" s="19">
        <v>88</v>
      </c>
      <c r="B91" s="41" t="s">
        <v>301</v>
      </c>
      <c r="C91" s="41" t="s">
        <v>302</v>
      </c>
      <c r="D91" s="42" t="s">
        <v>238</v>
      </c>
      <c r="E91" s="41" t="s">
        <v>115</v>
      </c>
      <c r="F91" s="42" t="s">
        <v>0</v>
      </c>
      <c r="G91" s="20" t="str">
        <f t="shared" si="5"/>
        <v>4.55/km</v>
      </c>
      <c r="H91" s="21">
        <f t="shared" si="3"/>
        <v>0.009212962962962958</v>
      </c>
      <c r="I91" s="21">
        <f t="shared" si="4"/>
        <v>0.0031018518518518452</v>
      </c>
    </row>
    <row r="92" spans="1:9" ht="15" customHeight="1">
      <c r="A92" s="19">
        <v>89</v>
      </c>
      <c r="B92" s="41" t="s">
        <v>1</v>
      </c>
      <c r="C92" s="41" t="s">
        <v>90</v>
      </c>
      <c r="D92" s="42" t="s">
        <v>122</v>
      </c>
      <c r="E92" s="41" t="s">
        <v>134</v>
      </c>
      <c r="F92" s="42" t="s">
        <v>2</v>
      </c>
      <c r="G92" s="20" t="str">
        <f t="shared" si="5"/>
        <v>5.01/km</v>
      </c>
      <c r="H92" s="21">
        <f t="shared" si="3"/>
        <v>0.00980324074074074</v>
      </c>
      <c r="I92" s="21">
        <f t="shared" si="4"/>
        <v>0.007962962962962963</v>
      </c>
    </row>
    <row r="93" spans="1:9" ht="15" customHeight="1">
      <c r="A93" s="19">
        <v>90</v>
      </c>
      <c r="B93" s="41" t="s">
        <v>3</v>
      </c>
      <c r="C93" s="41" t="s">
        <v>101</v>
      </c>
      <c r="D93" s="42" t="s">
        <v>238</v>
      </c>
      <c r="E93" s="41" t="s">
        <v>134</v>
      </c>
      <c r="F93" s="42" t="s">
        <v>4</v>
      </c>
      <c r="G93" s="20" t="str">
        <f t="shared" si="5"/>
        <v>5.06/km</v>
      </c>
      <c r="H93" s="21">
        <f t="shared" si="3"/>
        <v>0.010277777777777778</v>
      </c>
      <c r="I93" s="21">
        <f t="shared" si="4"/>
        <v>0.004166666666666666</v>
      </c>
    </row>
    <row r="94" spans="1:9" ht="15" customHeight="1">
      <c r="A94" s="19">
        <v>91</v>
      </c>
      <c r="B94" s="41" t="s">
        <v>5</v>
      </c>
      <c r="C94" s="41" t="s">
        <v>53</v>
      </c>
      <c r="D94" s="42" t="s">
        <v>111</v>
      </c>
      <c r="E94" s="41" t="s">
        <v>143</v>
      </c>
      <c r="F94" s="42" t="s">
        <v>6</v>
      </c>
      <c r="G94" s="20" t="str">
        <f t="shared" si="5"/>
        <v>5.16/km</v>
      </c>
      <c r="H94" s="21">
        <f t="shared" si="3"/>
        <v>0.011145833333333334</v>
      </c>
      <c r="I94" s="21">
        <f t="shared" si="4"/>
        <v>0.01023148148148148</v>
      </c>
    </row>
    <row r="95" spans="1:9" ht="15" customHeight="1">
      <c r="A95" s="19">
        <v>92</v>
      </c>
      <c r="B95" s="41" t="s">
        <v>7</v>
      </c>
      <c r="C95" s="41" t="s">
        <v>56</v>
      </c>
      <c r="D95" s="42" t="s">
        <v>130</v>
      </c>
      <c r="E95" s="41" t="s">
        <v>178</v>
      </c>
      <c r="F95" s="42" t="s">
        <v>8</v>
      </c>
      <c r="G95" s="20" t="str">
        <f t="shared" si="5"/>
        <v>5.22/km</v>
      </c>
      <c r="H95" s="21">
        <f t="shared" si="3"/>
        <v>0.011759259259259261</v>
      </c>
      <c r="I95" s="21">
        <f t="shared" si="4"/>
        <v>0.009583333333333336</v>
      </c>
    </row>
    <row r="96" spans="1:9" ht="15" customHeight="1">
      <c r="A96" s="19">
        <v>93</v>
      </c>
      <c r="B96" s="41" t="s">
        <v>9</v>
      </c>
      <c r="C96" s="41" t="s">
        <v>10</v>
      </c>
      <c r="D96" s="42" t="s">
        <v>171</v>
      </c>
      <c r="E96" s="41" t="s">
        <v>115</v>
      </c>
      <c r="F96" s="42" t="s">
        <v>11</v>
      </c>
      <c r="G96" s="20" t="str">
        <f t="shared" si="5"/>
        <v>5.23/km</v>
      </c>
      <c r="H96" s="21">
        <f t="shared" si="3"/>
        <v>0.011805555555555555</v>
      </c>
      <c r="I96" s="21">
        <f t="shared" si="4"/>
        <v>0.007685185185185184</v>
      </c>
    </row>
    <row r="97" spans="1:9" ht="15" customHeight="1">
      <c r="A97" s="19">
        <v>94</v>
      </c>
      <c r="B97" s="41" t="s">
        <v>12</v>
      </c>
      <c r="C97" s="41" t="s">
        <v>55</v>
      </c>
      <c r="D97" s="42" t="s">
        <v>184</v>
      </c>
      <c r="E97" s="41" t="s">
        <v>134</v>
      </c>
      <c r="F97" s="42" t="s">
        <v>13</v>
      </c>
      <c r="G97" s="20" t="str">
        <f t="shared" si="5"/>
        <v>5.26/km</v>
      </c>
      <c r="H97" s="21">
        <f t="shared" si="3"/>
        <v>0.012106481481481482</v>
      </c>
      <c r="I97" s="21">
        <f t="shared" si="4"/>
        <v>0.007650462962962963</v>
      </c>
    </row>
    <row r="98" spans="1:9" ht="15" customHeight="1">
      <c r="A98" s="19">
        <v>95</v>
      </c>
      <c r="B98" s="41" t="s">
        <v>257</v>
      </c>
      <c r="C98" s="41" t="s">
        <v>40</v>
      </c>
      <c r="D98" s="42" t="s">
        <v>282</v>
      </c>
      <c r="E98" s="41" t="s">
        <v>118</v>
      </c>
      <c r="F98" s="42" t="s">
        <v>14</v>
      </c>
      <c r="G98" s="20" t="str">
        <f t="shared" si="5"/>
        <v>5.30/km</v>
      </c>
      <c r="H98" s="21">
        <f t="shared" si="3"/>
        <v>0.012453703703703706</v>
      </c>
      <c r="I98" s="21">
        <f t="shared" si="4"/>
        <v>0.004421296296296298</v>
      </c>
    </row>
    <row r="99" spans="1:9" ht="15" customHeight="1">
      <c r="A99" s="19">
        <v>96</v>
      </c>
      <c r="B99" s="41" t="s">
        <v>15</v>
      </c>
      <c r="C99" s="41" t="s">
        <v>213</v>
      </c>
      <c r="D99" s="42" t="s">
        <v>16</v>
      </c>
      <c r="E99" s="41" t="s">
        <v>112</v>
      </c>
      <c r="F99" s="42" t="s">
        <v>17</v>
      </c>
      <c r="G99" s="20" t="str">
        <f t="shared" si="5"/>
        <v>5.30/km</v>
      </c>
      <c r="H99" s="21">
        <f t="shared" si="3"/>
        <v>0.01247685185185185</v>
      </c>
      <c r="I99" s="21">
        <f t="shared" si="4"/>
        <v>0</v>
      </c>
    </row>
    <row r="100" spans="1:9" ht="15" customHeight="1">
      <c r="A100" s="19">
        <v>97</v>
      </c>
      <c r="B100" s="41" t="s">
        <v>210</v>
      </c>
      <c r="C100" s="41" t="s">
        <v>66</v>
      </c>
      <c r="D100" s="42" t="s">
        <v>175</v>
      </c>
      <c r="E100" s="41" t="s">
        <v>118</v>
      </c>
      <c r="F100" s="42" t="s">
        <v>18</v>
      </c>
      <c r="G100" s="20" t="str">
        <f t="shared" si="5"/>
        <v>5.34/km</v>
      </c>
      <c r="H100" s="21">
        <f t="shared" si="3"/>
        <v>0.012800925925925927</v>
      </c>
      <c r="I100" s="21">
        <f t="shared" si="4"/>
        <v>0.008622685185185192</v>
      </c>
    </row>
    <row r="101" spans="1:9" ht="15" customHeight="1">
      <c r="A101" s="19">
        <v>98</v>
      </c>
      <c r="B101" s="41" t="s">
        <v>19</v>
      </c>
      <c r="C101" s="41" t="s">
        <v>103</v>
      </c>
      <c r="D101" s="42" t="s">
        <v>250</v>
      </c>
      <c r="E101" s="41" t="s">
        <v>118</v>
      </c>
      <c r="F101" s="42" t="s">
        <v>20</v>
      </c>
      <c r="G101" s="20" t="str">
        <f t="shared" si="5"/>
        <v>5.37/km</v>
      </c>
      <c r="H101" s="21">
        <f t="shared" si="3"/>
        <v>0.013113425925925924</v>
      </c>
      <c r="I101" s="21">
        <f t="shared" si="4"/>
        <v>0.00648148148148148</v>
      </c>
    </row>
    <row r="102" spans="1:9" ht="15" customHeight="1">
      <c r="A102" s="19">
        <v>99</v>
      </c>
      <c r="B102" s="41" t="s">
        <v>67</v>
      </c>
      <c r="C102" s="41" t="s">
        <v>63</v>
      </c>
      <c r="D102" s="42" t="s">
        <v>111</v>
      </c>
      <c r="E102" s="41" t="s">
        <v>86</v>
      </c>
      <c r="F102" s="42" t="s">
        <v>21</v>
      </c>
      <c r="G102" s="20" t="str">
        <f t="shared" si="5"/>
        <v>5.44/km</v>
      </c>
      <c r="H102" s="21">
        <f t="shared" si="3"/>
        <v>0.013796296296296296</v>
      </c>
      <c r="I102" s="21">
        <f t="shared" si="4"/>
        <v>0.012881944444444442</v>
      </c>
    </row>
    <row r="103" spans="1:9" ht="15" customHeight="1" thickBot="1">
      <c r="A103" s="22">
        <v>100</v>
      </c>
      <c r="B103" s="43" t="s">
        <v>22</v>
      </c>
      <c r="C103" s="43" t="s">
        <v>213</v>
      </c>
      <c r="D103" s="44" t="s">
        <v>16</v>
      </c>
      <c r="E103" s="43" t="s">
        <v>134</v>
      </c>
      <c r="F103" s="44" t="s">
        <v>23</v>
      </c>
      <c r="G103" s="23" t="str">
        <f t="shared" si="5"/>
        <v>6.35/km</v>
      </c>
      <c r="H103" s="24">
        <f t="shared" si="3"/>
        <v>0.018483796296296293</v>
      </c>
      <c r="I103" s="24">
        <f t="shared" si="4"/>
        <v>0.006006944444444443</v>
      </c>
    </row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</sheetData>
  <autoFilter ref="A3:I6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3" topLeftCell="BM4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3" t="str">
        <f>Individuale!A1</f>
        <v>MARATONINA CITTA' DI CELLERE 6ª edizione</v>
      </c>
      <c r="B1" s="34"/>
      <c r="C1" s="35"/>
    </row>
    <row r="2" spans="1:3" ht="33" customHeight="1" thickBot="1">
      <c r="A2" s="36" t="str">
        <f>Individuale!A2&amp;" km. "&amp;Individuale!I2</f>
        <v>Cellere (VT) Italia - Sabato 31/07/2010 km. 8</v>
      </c>
      <c r="B2" s="37"/>
      <c r="C2" s="38"/>
    </row>
    <row r="3" spans="1:3" ht="24.75" customHeight="1" thickBot="1">
      <c r="A3" s="13" t="s">
        <v>28</v>
      </c>
      <c r="B3" s="14" t="s">
        <v>32</v>
      </c>
      <c r="C3" s="14" t="s">
        <v>37</v>
      </c>
    </row>
    <row r="4" spans="1:3" ht="15" customHeight="1">
      <c r="A4" s="27">
        <v>1</v>
      </c>
      <c r="B4" s="46" t="s">
        <v>118</v>
      </c>
      <c r="C4" s="49">
        <v>19</v>
      </c>
    </row>
    <row r="5" spans="1:3" ht="15" customHeight="1">
      <c r="A5" s="25">
        <v>2</v>
      </c>
      <c r="B5" s="47" t="s">
        <v>115</v>
      </c>
      <c r="C5" s="50">
        <v>15</v>
      </c>
    </row>
    <row r="6" spans="1:3" ht="15" customHeight="1">
      <c r="A6" s="25">
        <v>3</v>
      </c>
      <c r="B6" s="47" t="s">
        <v>134</v>
      </c>
      <c r="C6" s="50">
        <v>12</v>
      </c>
    </row>
    <row r="7" spans="1:3" ht="15" customHeight="1">
      <c r="A7" s="25">
        <v>4</v>
      </c>
      <c r="B7" s="47" t="s">
        <v>128</v>
      </c>
      <c r="C7" s="50">
        <v>10</v>
      </c>
    </row>
    <row r="8" spans="1:3" ht="15" customHeight="1">
      <c r="A8" s="25">
        <v>5</v>
      </c>
      <c r="B8" s="47" t="s">
        <v>123</v>
      </c>
      <c r="C8" s="50">
        <v>7</v>
      </c>
    </row>
    <row r="9" spans="1:3" ht="15" customHeight="1">
      <c r="A9" s="25">
        <v>6</v>
      </c>
      <c r="B9" s="47" t="s">
        <v>112</v>
      </c>
      <c r="C9" s="50">
        <v>5</v>
      </c>
    </row>
    <row r="10" spans="1:3" ht="15" customHeight="1">
      <c r="A10" s="25">
        <v>7</v>
      </c>
      <c r="B10" s="47" t="s">
        <v>86</v>
      </c>
      <c r="C10" s="50">
        <v>5</v>
      </c>
    </row>
    <row r="11" spans="1:3" ht="15" customHeight="1">
      <c r="A11" s="25">
        <v>8</v>
      </c>
      <c r="B11" s="47" t="s">
        <v>152</v>
      </c>
      <c r="C11" s="50">
        <v>4</v>
      </c>
    </row>
    <row r="12" spans="1:3" ht="15" customHeight="1">
      <c r="A12" s="25">
        <v>9</v>
      </c>
      <c r="B12" s="47" t="s">
        <v>143</v>
      </c>
      <c r="C12" s="50">
        <v>4</v>
      </c>
    </row>
    <row r="13" spans="1:3" ht="15" customHeight="1">
      <c r="A13" s="25">
        <v>10</v>
      </c>
      <c r="B13" s="47" t="s">
        <v>126</v>
      </c>
      <c r="C13" s="50">
        <v>2</v>
      </c>
    </row>
    <row r="14" spans="1:3" ht="15" customHeight="1">
      <c r="A14" s="25">
        <v>11</v>
      </c>
      <c r="B14" s="47" t="s">
        <v>139</v>
      </c>
      <c r="C14" s="50">
        <v>2</v>
      </c>
    </row>
    <row r="15" spans="1:3" ht="15" customHeight="1">
      <c r="A15" s="25">
        <v>12</v>
      </c>
      <c r="B15" s="47" t="s">
        <v>147</v>
      </c>
      <c r="C15" s="50">
        <v>2</v>
      </c>
    </row>
    <row r="16" spans="1:3" ht="15" customHeight="1">
      <c r="A16" s="25">
        <v>13</v>
      </c>
      <c r="B16" s="47" t="s">
        <v>221</v>
      </c>
      <c r="C16" s="50">
        <v>2</v>
      </c>
    </row>
    <row r="17" spans="1:3" ht="15" customHeight="1">
      <c r="A17" s="25">
        <v>14</v>
      </c>
      <c r="B17" s="47" t="s">
        <v>108</v>
      </c>
      <c r="C17" s="50">
        <v>2</v>
      </c>
    </row>
    <row r="18" spans="1:3" ht="15" customHeight="1">
      <c r="A18" s="25">
        <v>15</v>
      </c>
      <c r="B18" s="47" t="s">
        <v>178</v>
      </c>
      <c r="C18" s="50">
        <v>2</v>
      </c>
    </row>
    <row r="19" spans="1:3" ht="15" customHeight="1">
      <c r="A19" s="25">
        <v>16</v>
      </c>
      <c r="B19" s="47" t="s">
        <v>269</v>
      </c>
      <c r="C19" s="50">
        <v>1</v>
      </c>
    </row>
    <row r="20" spans="1:3" ht="15" customHeight="1">
      <c r="A20" s="25">
        <v>17</v>
      </c>
      <c r="B20" s="47" t="s">
        <v>157</v>
      </c>
      <c r="C20" s="50">
        <v>1</v>
      </c>
    </row>
    <row r="21" spans="1:3" ht="15" customHeight="1">
      <c r="A21" s="25">
        <v>18</v>
      </c>
      <c r="B21" s="47" t="s">
        <v>200</v>
      </c>
      <c r="C21" s="50">
        <v>1</v>
      </c>
    </row>
    <row r="22" spans="1:3" ht="15" customHeight="1">
      <c r="A22" s="25">
        <v>19</v>
      </c>
      <c r="B22" s="47" t="s">
        <v>216</v>
      </c>
      <c r="C22" s="50">
        <v>1</v>
      </c>
    </row>
    <row r="23" spans="1:3" ht="15" customHeight="1">
      <c r="A23" s="25">
        <v>20</v>
      </c>
      <c r="B23" s="47" t="s">
        <v>272</v>
      </c>
      <c r="C23" s="50">
        <v>1</v>
      </c>
    </row>
    <row r="24" spans="1:3" ht="15" customHeight="1">
      <c r="A24" s="25">
        <v>21</v>
      </c>
      <c r="B24" s="47" t="s">
        <v>24</v>
      </c>
      <c r="C24" s="50">
        <v>1</v>
      </c>
    </row>
    <row r="25" spans="1:3" ht="15" customHeight="1" thickBot="1">
      <c r="A25" s="26">
        <v>22</v>
      </c>
      <c r="B25" s="48" t="s">
        <v>258</v>
      </c>
      <c r="C25" s="51">
        <v>1</v>
      </c>
    </row>
    <row r="26" ht="12.75">
      <c r="C26" s="4">
        <f>SUM(C4:C25)</f>
        <v>100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2010-09-06T14:19:04Z</dcterms:modified>
  <cp:category/>
  <cp:version/>
  <cp:contentType/>
  <cp:contentStatus/>
</cp:coreProperties>
</file>