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'Individuale'!$A$4:$I$74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<sst xmlns="http://schemas.openxmlformats.org/spreadsheetml/2006/main" count="345" uniqueCount="209">
  <si>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</si>
  <si>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</si>
  <si>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</si>
  <si>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</si>
  <si>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</si>
  <si>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</si>
  <si>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</si>
  <si>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</si>
  <si>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</si>
  <si>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MARCO</t>
  </si>
  <si>
    <t>ANTONIO</t>
  </si>
  <si>
    <t>FRANCESCO</t>
  </si>
  <si>
    <t>CLAUDIO</t>
  </si>
  <si>
    <t>GIUSEPPE</t>
  </si>
  <si>
    <t>GIOVANNI</t>
  </si>
  <si>
    <t>GIANFRANCO</t>
  </si>
  <si>
    <t>LORENZO</t>
  </si>
  <si>
    <t>MAURIZIO</t>
  </si>
  <si>
    <t>PAOLO</t>
  </si>
  <si>
    <t>PELLICCIA</t>
  </si>
  <si>
    <t>G.S. BANCARI ROMANI</t>
  </si>
  <si>
    <t>A.S.D. PODISTICA SOLIDARIETA'</t>
  </si>
  <si>
    <t>VALERIO</t>
  </si>
  <si>
    <t>STEFANO</t>
  </si>
  <si>
    <t>FABRIZIO</t>
  </si>
  <si>
    <t>CARLO</t>
  </si>
  <si>
    <t>GIORDANO</t>
  </si>
  <si>
    <t>LUCIANO</t>
  </si>
  <si>
    <t>MASSIMO</t>
  </si>
  <si>
    <t>SERGIO</t>
  </si>
  <si>
    <t>LUIGI</t>
  </si>
  <si>
    <t>ALDO</t>
  </si>
  <si>
    <t>AMATORI POD. TERNI</t>
  </si>
  <si>
    <t>PINO</t>
  </si>
  <si>
    <t>TOMMASO</t>
  </si>
  <si>
    <t>PIETRO</t>
  </si>
  <si>
    <t>SILVIA</t>
  </si>
  <si>
    <t>FABIO</t>
  </si>
  <si>
    <t>PIERLUIGI</t>
  </si>
  <si>
    <t>ANGELA</t>
  </si>
  <si>
    <t>DOMENICO</t>
  </si>
  <si>
    <t>MARIO</t>
  </si>
  <si>
    <t>MIRCO</t>
  </si>
  <si>
    <t>MICHELE</t>
  </si>
  <si>
    <t>MARCELLO</t>
  </si>
  <si>
    <t>VINCENZO</t>
  </si>
  <si>
    <t>PATRIZIA</t>
  </si>
  <si>
    <t>BEVILACQUA</t>
  </si>
  <si>
    <t>GARGANO</t>
  </si>
  <si>
    <t>FRANCO</t>
  </si>
  <si>
    <t>FERDINANDO</t>
  </si>
  <si>
    <t>ATLETICA ARCE</t>
  </si>
  <si>
    <t>IACOVACCI</t>
  </si>
  <si>
    <t>CESARE</t>
  </si>
  <si>
    <t>BONANNI</t>
  </si>
  <si>
    <t>GENNARO</t>
  </si>
  <si>
    <t>PAOLA</t>
  </si>
  <si>
    <t>DARIO</t>
  </si>
  <si>
    <t>TIZIANA</t>
  </si>
  <si>
    <t>GIULIA</t>
  </si>
  <si>
    <t>GIANCARLO</t>
  </si>
  <si>
    <t>ANNA</t>
  </si>
  <si>
    <t>Tempo</t>
  </si>
  <si>
    <t>Atleti</t>
  </si>
  <si>
    <t>Totale partecipanti</t>
  </si>
  <si>
    <t>SM40</t>
  </si>
  <si>
    <t>G.P. ATL. FALERIA</t>
  </si>
  <si>
    <t>SM</t>
  </si>
  <si>
    <t>ATL.BIOTEKNA MARCON</t>
  </si>
  <si>
    <t>SM35</t>
  </si>
  <si>
    <t>PODISTICA CASALOTTI</t>
  </si>
  <si>
    <t>SM45</t>
  </si>
  <si>
    <t>ASD FULMINI E SAETTE</t>
  </si>
  <si>
    <t>SM55</t>
  </si>
  <si>
    <t>SF40</t>
  </si>
  <si>
    <t>FORUM SPORT CENTER SSD SRL</t>
  </si>
  <si>
    <t>A.S.D. ANGUILLARA SABAZIA RUNNING CLUB</t>
  </si>
  <si>
    <t>ATLETICA AVIS PERUGIA</t>
  </si>
  <si>
    <t>SM60</t>
  </si>
  <si>
    <t>GOLDEN CLUB RIMINI</t>
  </si>
  <si>
    <t>SM50</t>
  </si>
  <si>
    <t>RUNNERS SANGEMINI TR</t>
  </si>
  <si>
    <t>SF35</t>
  </si>
  <si>
    <t>G.S. GABBI</t>
  </si>
  <si>
    <t>PARKS TRAIL PROMOTION SSD A R.L.</t>
  </si>
  <si>
    <t>ATL. AMAT. AVIS CASTELFIDARDO</t>
  </si>
  <si>
    <t>AMICI PARCO CASTELLI ROMANI</t>
  </si>
  <si>
    <t>SF</t>
  </si>
  <si>
    <t>ASD SPORT &amp; VITA</t>
  </si>
  <si>
    <t>RUNCARD</t>
  </si>
  <si>
    <t>C.D.P. CIRC.DIP.PERUGINA</t>
  </si>
  <si>
    <t>G.S. CAT SPORT ROMA</t>
  </si>
  <si>
    <t>SM65</t>
  </si>
  <si>
    <t>ACQUADELA BOLOGNA</t>
  </si>
  <si>
    <t>SM70</t>
  </si>
  <si>
    <t>BARLETTA SPORTIVA</t>
  </si>
  <si>
    <t>PASSOLOGICO</t>
  </si>
  <si>
    <t>PODISTICA AVIS DERUTA</t>
  </si>
  <si>
    <t>RUNFOREVER APRILIA</t>
  </si>
  <si>
    <t>M.C. MANOPPELLO SOGEDA</t>
  </si>
  <si>
    <t>MARATHON CLUB MINERVINO</t>
  </si>
  <si>
    <t>S.S. LAZIO ATLETICA LEGGERA</t>
  </si>
  <si>
    <t>CLUB SUPER MARATHON ITALIA</t>
  </si>
  <si>
    <t>ASD ATLETICA BORG.RIUN.SERMONETA</t>
  </si>
  <si>
    <t>UISP COMITATO TERR.LE MACERATA</t>
  </si>
  <si>
    <t>A.S.D. VILLA DE SANCTIS</t>
  </si>
  <si>
    <t>LBM SPORT TEAM</t>
  </si>
  <si>
    <t>NUOVA PODISTICA LATINA</t>
  </si>
  <si>
    <t>SF50</t>
  </si>
  <si>
    <t>AMATORI PODISTICA TERNI</t>
  </si>
  <si>
    <t>VIGOR TAURUS TEAM</t>
  </si>
  <si>
    <t>SF55</t>
  </si>
  <si>
    <t>ASD ENEA</t>
  </si>
  <si>
    <t>ASD RICCI SPORT L'UOMO LEPIER</t>
  </si>
  <si>
    <t>S.E.F. STAMURA ANCONA A.S.D.</t>
  </si>
  <si>
    <t>AVIS IN CORSA CONVERSANO</t>
  </si>
  <si>
    <t>PUROSANGUE ATHLETICS CLUB</t>
  </si>
  <si>
    <t>ROMATLETICA SALARIA VILLAGE</t>
  </si>
  <si>
    <t>SF65</t>
  </si>
  <si>
    <t>G.S.D. LITAL</t>
  </si>
  <si>
    <t>SF45</t>
  </si>
  <si>
    <t>VIGOR TAURUS TEAM ASD</t>
  </si>
  <si>
    <t>ASD MEDITERRANEA OSTIA</t>
  </si>
  <si>
    <t>A.S.D. RUNNERS RIETI TOUR</t>
  </si>
  <si>
    <t>AVIS PODISTICA MOLA</t>
  </si>
  <si>
    <t>CARDONA</t>
  </si>
  <si>
    <t>LUIS</t>
  </si>
  <si>
    <t>TORRIERO</t>
  </si>
  <si>
    <t>ASCOLI</t>
  </si>
  <si>
    <t>VENDOLA</t>
  </si>
  <si>
    <t>PALLINI</t>
  </si>
  <si>
    <t>COLANTONI</t>
  </si>
  <si>
    <t>FUBELLI</t>
  </si>
  <si>
    <t>VINCI</t>
  </si>
  <si>
    <t>BENETTI</t>
  </si>
  <si>
    <t>BROCCOLI</t>
  </si>
  <si>
    <t>AROLDO</t>
  </si>
  <si>
    <t>PICCIONI</t>
  </si>
  <si>
    <t>PROIETTI</t>
  </si>
  <si>
    <t>GEMMA</t>
  </si>
  <si>
    <t>GIUNCHI</t>
  </si>
  <si>
    <t>MASCIOTTI</t>
  </si>
  <si>
    <t>VANIO</t>
  </si>
  <si>
    <t>FILONZI</t>
  </si>
  <si>
    <t>BINI</t>
  </si>
  <si>
    <t>CORRADINI</t>
  </si>
  <si>
    <t>TORELLI</t>
  </si>
  <si>
    <t>GIOBBI</t>
  </si>
  <si>
    <t>CERIONI</t>
  </si>
  <si>
    <t>ROSSINI</t>
  </si>
  <si>
    <t>BORCAN</t>
  </si>
  <si>
    <t>HUBLER</t>
  </si>
  <si>
    <t>CHRISTIAN</t>
  </si>
  <si>
    <t>FLAMINI</t>
  </si>
  <si>
    <t>TEGGI</t>
  </si>
  <si>
    <t>RIZZITELLI</t>
  </si>
  <si>
    <t>CALZETTA</t>
  </si>
  <si>
    <t>REGNI</t>
  </si>
  <si>
    <t>TROCCIA</t>
  </si>
  <si>
    <t>BUCCI</t>
  </si>
  <si>
    <t>COSTA</t>
  </si>
  <si>
    <t>WALTER</t>
  </si>
  <si>
    <t>MAMMARELLA</t>
  </si>
  <si>
    <t>CALABRESE</t>
  </si>
  <si>
    <t>MATONE</t>
  </si>
  <si>
    <t>INFUSI</t>
  </si>
  <si>
    <t>CORTINA</t>
  </si>
  <si>
    <t>MORICO</t>
  </si>
  <si>
    <t>ROMOLO</t>
  </si>
  <si>
    <t>TEDESCO</t>
  </si>
  <si>
    <t>RANZUGLIA</t>
  </si>
  <si>
    <t>BARBIERI</t>
  </si>
  <si>
    <t>GIANLUIGI</t>
  </si>
  <si>
    <t>ONORATI</t>
  </si>
  <si>
    <t>AGABITI</t>
  </si>
  <si>
    <t>CAROLINA</t>
  </si>
  <si>
    <t>GENNARI</t>
  </si>
  <si>
    <t>GIULIANO</t>
  </si>
  <si>
    <t>VACCARINI</t>
  </si>
  <si>
    <t>GRECO</t>
  </si>
  <si>
    <t>VENTOSILLA</t>
  </si>
  <si>
    <t>CAPECCI</t>
  </si>
  <si>
    <t>MALDERA</t>
  </si>
  <si>
    <t>DIONISI</t>
  </si>
  <si>
    <t>GAMBELLI</t>
  </si>
  <si>
    <t>GRILLO</t>
  </si>
  <si>
    <t>GIACOMO</t>
  </si>
  <si>
    <t>BIANCO</t>
  </si>
  <si>
    <t>IACOPONI</t>
  </si>
  <si>
    <t>CRISTIANA</t>
  </si>
  <si>
    <t>ARENA</t>
  </si>
  <si>
    <t>CENNI</t>
  </si>
  <si>
    <t>FALEO</t>
  </si>
  <si>
    <t>TESTA</t>
  </si>
  <si>
    <t>MICAELA</t>
  </si>
  <si>
    <t>DONARELLI</t>
  </si>
  <si>
    <t>BRUNETTI</t>
  </si>
  <si>
    <t>VITANTONIO</t>
  </si>
  <si>
    <t>DI GIAMBERARDINO</t>
  </si>
  <si>
    <t>ELEONORA RACHELE</t>
  </si>
  <si>
    <t>GIOVANNI BATTISTA</t>
  </si>
  <si>
    <t>LAURENTIU ADRIAN</t>
  </si>
  <si>
    <t>ANNA MARIA</t>
  </si>
  <si>
    <t>SHAW EDITH ROSARIO</t>
  </si>
  <si>
    <t>DI COSTANZO</t>
  </si>
  <si>
    <t>DI PIETRANTONIO</t>
  </si>
  <si>
    <t>Ultramaratona del Terminillo</t>
  </si>
  <si>
    <t>2ª edizione</t>
  </si>
  <si>
    <t>Rieti (RI) Italia - Domenica 16/07/2017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</si>
</sst>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</numFmts>
  <fonts count="52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Segoe U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7" fillId="3" borderId="0" applyNumberFormat="0" applyBorder="0" applyAlignment="0" applyProtection="0"/>
    <xf numFmtId="0" fontId="33" fillId="4" borderId="0" applyNumberFormat="0" applyBorder="0" applyAlignment="0" applyProtection="0"/>
    <xf numFmtId="0" fontId="7" fillId="5" borderId="0" applyNumberFormat="0" applyBorder="0" applyAlignment="0" applyProtection="0"/>
    <xf numFmtId="0" fontId="33" fillId="6" borderId="0" applyNumberFormat="0" applyBorder="0" applyAlignment="0" applyProtection="0"/>
    <xf numFmtId="0" fontId="7" fillId="7" borderId="0" applyNumberFormat="0" applyBorder="0" applyAlignment="0" applyProtection="0"/>
    <xf numFmtId="0" fontId="33" fillId="8" borderId="0" applyNumberFormat="0" applyBorder="0" applyAlignment="0" applyProtection="0"/>
    <xf numFmtId="0" fontId="7" fillId="9" borderId="0" applyNumberFormat="0" applyBorder="0" applyAlignment="0" applyProtection="0"/>
    <xf numFmtId="0" fontId="33" fillId="10" borderId="0" applyNumberFormat="0" applyBorder="0" applyAlignment="0" applyProtection="0"/>
    <xf numFmtId="0" fontId="7" fillId="11" borderId="0" applyNumberFormat="0" applyBorder="0" applyAlignment="0" applyProtection="0"/>
    <xf numFmtId="0" fontId="33" fillId="12" borderId="0" applyNumberFormat="0" applyBorder="0" applyAlignment="0" applyProtection="0"/>
    <xf numFmtId="0" fontId="7" fillId="13" borderId="0" applyNumberFormat="0" applyBorder="0" applyAlignment="0" applyProtection="0"/>
    <xf numFmtId="0" fontId="33" fillId="14" borderId="0" applyNumberFormat="0" applyBorder="0" applyAlignment="0" applyProtection="0"/>
    <xf numFmtId="0" fontId="7" fillId="15" borderId="0" applyNumberFormat="0" applyBorder="0" applyAlignment="0" applyProtection="0"/>
    <xf numFmtId="0" fontId="33" fillId="16" borderId="0" applyNumberFormat="0" applyBorder="0" applyAlignment="0" applyProtection="0"/>
    <xf numFmtId="0" fontId="7" fillId="17" borderId="0" applyNumberFormat="0" applyBorder="0" applyAlignment="0" applyProtection="0"/>
    <xf numFmtId="0" fontId="33" fillId="18" borderId="0" applyNumberFormat="0" applyBorder="0" applyAlignment="0" applyProtection="0"/>
    <xf numFmtId="0" fontId="7" fillId="19" borderId="0" applyNumberFormat="0" applyBorder="0" applyAlignment="0" applyProtection="0"/>
    <xf numFmtId="0" fontId="33" fillId="20" borderId="0" applyNumberFormat="0" applyBorder="0" applyAlignment="0" applyProtection="0"/>
    <xf numFmtId="0" fontId="7" fillId="9" borderId="0" applyNumberFormat="0" applyBorder="0" applyAlignment="0" applyProtection="0"/>
    <xf numFmtId="0" fontId="33" fillId="21" borderId="0" applyNumberFormat="0" applyBorder="0" applyAlignment="0" applyProtection="0"/>
    <xf numFmtId="0" fontId="7" fillId="15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1" applyNumberFormat="0" applyAlignment="0" applyProtection="0"/>
    <xf numFmtId="0" fontId="9" fillId="35" borderId="2" applyNumberFormat="0" applyAlignment="0" applyProtection="0"/>
    <xf numFmtId="0" fontId="36" fillId="0" borderId="3" applyNumberFormat="0" applyFill="0" applyAlignment="0" applyProtection="0"/>
    <xf numFmtId="0" fontId="10" fillId="0" borderId="4" applyNumberFormat="0" applyFill="0" applyAlignment="0" applyProtection="0"/>
    <xf numFmtId="0" fontId="37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8" fillId="39" borderId="0" applyNumberFormat="0" applyBorder="0" applyAlignment="0" applyProtection="0"/>
    <xf numFmtId="0" fontId="34" fillId="40" borderId="0" applyNumberFormat="0" applyBorder="0" applyAlignment="0" applyProtection="0"/>
    <xf numFmtId="0" fontId="8" fillId="41" borderId="0" applyNumberFormat="0" applyBorder="0" applyAlignment="0" applyProtection="0"/>
    <xf numFmtId="0" fontId="34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44" borderId="0" applyNumberFormat="0" applyBorder="0" applyAlignment="0" applyProtection="0"/>
    <xf numFmtId="0" fontId="8" fillId="29" borderId="0" applyNumberFormat="0" applyBorder="0" applyAlignment="0" applyProtection="0"/>
    <xf numFmtId="0" fontId="34" fillId="45" borderId="0" applyNumberFormat="0" applyBorder="0" applyAlignment="0" applyProtection="0"/>
    <xf numFmtId="0" fontId="8" fillId="31" borderId="0" applyNumberFormat="0" applyBorder="0" applyAlignment="0" applyProtection="0"/>
    <xf numFmtId="0" fontId="34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8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8" fillId="0" borderId="12" applyNumberFormat="0" applyFill="0" applyAlignment="0" applyProtection="0"/>
    <xf numFmtId="0" fontId="45" fillId="0" borderId="13" applyNumberFormat="0" applyFill="0" applyAlignment="0" applyProtection="0"/>
    <xf numFmtId="0" fontId="19" fillId="0" borderId="14" applyNumberFormat="0" applyFill="0" applyAlignment="0" applyProtection="0"/>
    <xf numFmtId="0" fontId="46" fillId="0" borderId="15" applyNumberFormat="0" applyFill="0" applyAlignment="0" applyProtection="0"/>
    <xf numFmtId="0" fontId="20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1" fillId="0" borderId="18" applyNumberFormat="0" applyFill="0" applyAlignment="0" applyProtection="0"/>
    <xf numFmtId="0" fontId="49" fillId="53" borderId="0" applyNumberFormat="0" applyBorder="0" applyAlignment="0" applyProtection="0"/>
    <xf numFmtId="0" fontId="22" fillId="5" borderId="0" applyNumberFormat="0" applyBorder="0" applyAlignment="0" applyProtection="0"/>
    <xf numFmtId="0" fontId="50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0" borderId="24" xfId="0" applyNumberFormat="1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vertical="center"/>
    </xf>
    <xf numFmtId="0" fontId="25" fillId="0" borderId="27" xfId="0" applyNumberFormat="1" applyFont="1" applyFill="1" applyBorder="1" applyAlignment="1">
      <alignment horizontal="center" vertical="center"/>
    </xf>
    <xf numFmtId="0" fontId="1" fillId="55" borderId="28" xfId="0" applyFont="1" applyFill="1" applyBorder="1" applyAlignment="1">
      <alignment horizontal="center" vertical="center"/>
    </xf>
    <xf numFmtId="0" fontId="1" fillId="55" borderId="29" xfId="0" applyFont="1" applyFill="1" applyBorder="1" applyAlignment="1">
      <alignment horizontal="center" vertical="center"/>
    </xf>
    <xf numFmtId="0" fontId="1" fillId="55" borderId="30" xfId="0" applyFont="1" applyFill="1" applyBorder="1" applyAlignment="1">
      <alignment horizontal="center" vertical="center"/>
    </xf>
    <xf numFmtId="0" fontId="31" fillId="55" borderId="31" xfId="0" applyFont="1" applyFill="1" applyBorder="1" applyAlignment="1">
      <alignment horizontal="center" vertical="center"/>
    </xf>
    <xf numFmtId="0" fontId="31" fillId="55" borderId="0" xfId="0" applyFont="1" applyFill="1" applyBorder="1" applyAlignment="1">
      <alignment horizontal="center" vertical="center"/>
    </xf>
    <xf numFmtId="0" fontId="31" fillId="55" borderId="32" xfId="0" applyFont="1" applyFill="1" applyBorder="1" applyAlignment="1">
      <alignment horizontal="center" vertical="center"/>
    </xf>
    <xf numFmtId="0" fontId="30" fillId="56" borderId="33" xfId="0" applyFont="1" applyFill="1" applyBorder="1" applyAlignment="1">
      <alignment vertical="center"/>
    </xf>
    <xf numFmtId="0" fontId="30" fillId="56" borderId="34" xfId="0" applyFont="1" applyFill="1" applyBorder="1" applyAlignment="1">
      <alignment vertical="center"/>
    </xf>
    <xf numFmtId="0" fontId="30" fillId="56" borderId="34" xfId="0" applyFont="1" applyFill="1" applyBorder="1" applyAlignment="1">
      <alignment horizontal="center" vertical="center"/>
    </xf>
    <xf numFmtId="164" fontId="30" fillId="56" borderId="35" xfId="0" applyNumberFormat="1" applyFont="1" applyFill="1" applyBorder="1" applyAlignment="1">
      <alignment horizontal="center" vertical="center"/>
    </xf>
    <xf numFmtId="1" fontId="28" fillId="55" borderId="36" xfId="0" applyNumberFormat="1" applyFont="1" applyFill="1" applyBorder="1" applyAlignment="1">
      <alignment horizontal="center" vertical="center" wrapText="1"/>
    </xf>
    <xf numFmtId="1" fontId="32" fillId="55" borderId="37" xfId="0" applyNumberFormat="1" applyFont="1" applyFill="1" applyBorder="1" applyAlignment="1">
      <alignment horizontal="center" vertical="center" wrapText="1"/>
    </xf>
    <xf numFmtId="0" fontId="32" fillId="55" borderId="37" xfId="0" applyFont="1" applyFill="1" applyBorder="1" applyAlignment="1">
      <alignment horizontal="center" vertical="center" wrapText="1"/>
    </xf>
    <xf numFmtId="0" fontId="28" fillId="55" borderId="37" xfId="0" applyFont="1" applyFill="1" applyBorder="1" applyAlignment="1">
      <alignment horizontal="center" vertical="center" wrapText="1"/>
    </xf>
    <xf numFmtId="21" fontId="32" fillId="55" borderId="37" xfId="0" applyNumberFormat="1" applyFont="1" applyFill="1" applyBorder="1" applyAlignment="1">
      <alignment horizontal="center" vertical="center" wrapText="1"/>
    </xf>
    <xf numFmtId="0" fontId="29" fillId="55" borderId="37" xfId="0" applyFont="1" applyFill="1" applyBorder="1" applyAlignment="1">
      <alignment horizontal="center" vertical="center" wrapText="1"/>
    </xf>
    <xf numFmtId="0" fontId="29" fillId="55" borderId="38" xfId="0" applyFont="1" applyFill="1" applyBorder="1" applyAlignment="1">
      <alignment horizontal="center" vertical="center" wrapText="1"/>
    </xf>
    <xf numFmtId="0" fontId="6" fillId="55" borderId="28" xfId="0" applyFont="1" applyFill="1" applyBorder="1" applyAlignment="1">
      <alignment horizontal="center" vertical="center" wrapText="1"/>
    </xf>
    <xf numFmtId="0" fontId="6" fillId="55" borderId="29" xfId="0" applyFont="1" applyFill="1" applyBorder="1" applyAlignment="1">
      <alignment horizontal="center" vertical="center" wrapText="1"/>
    </xf>
    <xf numFmtId="0" fontId="6" fillId="55" borderId="30" xfId="0" applyFont="1" applyFill="1" applyBorder="1" applyAlignment="1">
      <alignment horizontal="center" vertical="center" wrapText="1"/>
    </xf>
    <xf numFmtId="0" fontId="28" fillId="56" borderId="31" xfId="0" applyFont="1" applyFill="1" applyBorder="1" applyAlignment="1">
      <alignment horizontal="center" vertical="center"/>
    </xf>
    <xf numFmtId="0" fontId="28" fillId="56" borderId="0" xfId="0" applyFont="1" applyFill="1" applyBorder="1" applyAlignment="1">
      <alignment horizontal="center" vertical="center"/>
    </xf>
    <xf numFmtId="0" fontId="28" fillId="56" borderId="32" xfId="0" applyFont="1" applyFill="1" applyBorder="1" applyAlignment="1">
      <alignment horizontal="center" vertical="center"/>
    </xf>
    <xf numFmtId="1" fontId="28" fillId="55" borderId="33" xfId="0" applyNumberFormat="1" applyFont="1" applyFill="1" applyBorder="1" applyAlignment="1">
      <alignment horizontal="center" vertical="center" wrapText="1"/>
    </xf>
    <xf numFmtId="0" fontId="28" fillId="55" borderId="34" xfId="0" applyFont="1" applyFill="1" applyBorder="1" applyAlignment="1">
      <alignment horizontal="center" vertical="center" wrapText="1"/>
    </xf>
    <xf numFmtId="0" fontId="32" fillId="55" borderId="35" xfId="0" applyFont="1" applyFill="1" applyBorder="1" applyAlignment="1">
      <alignment horizontal="center" vertical="center" wrapText="1"/>
    </xf>
    <xf numFmtId="1" fontId="28" fillId="55" borderId="39" xfId="0" applyNumberFormat="1" applyFont="1" applyFill="1" applyBorder="1" applyAlignment="1">
      <alignment horizontal="center" vertical="center" wrapText="1"/>
    </xf>
    <xf numFmtId="0" fontId="28" fillId="55" borderId="40" xfId="0" applyFont="1" applyFill="1" applyBorder="1" applyAlignment="1">
      <alignment horizontal="center" vertical="center" wrapText="1"/>
    </xf>
    <xf numFmtId="0" fontId="32" fillId="55" borderId="41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1" fontId="25" fillId="0" borderId="43" xfId="0" applyNumberFormat="1" applyFont="1" applyFill="1" applyBorder="1" applyAlignment="1">
      <alignment horizontal="center" vertical="center"/>
    </xf>
    <xf numFmtId="21" fontId="25" fillId="0" borderId="44" xfId="0" applyNumberFormat="1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21" fontId="25" fillId="0" borderId="46" xfId="0" applyNumberFormat="1" applyFont="1" applyFill="1" applyBorder="1" applyAlignment="1">
      <alignment horizontal="center" vertical="center"/>
    </xf>
    <xf numFmtId="21" fontId="25" fillId="0" borderId="47" xfId="0" applyNumberFormat="1" applyFont="1" applyFill="1" applyBorder="1" applyAlignment="1">
      <alignment horizontal="center" vertical="center"/>
    </xf>
    <xf numFmtId="0" fontId="25" fillId="0" borderId="20" xfId="0" applyFont="1" applyBorder="1" applyAlignment="1">
      <alignment vertical="center"/>
    </xf>
    <xf numFmtId="0" fontId="25" fillId="0" borderId="20" xfId="0" applyFont="1" applyBorder="1" applyAlignment="1">
      <alignment horizontal="center" vertical="center"/>
    </xf>
    <xf numFmtId="21" fontId="25" fillId="0" borderId="20" xfId="0" applyNumberFormat="1" applyFont="1" applyBorder="1" applyAlignment="1">
      <alignment horizontal="center" vertical="center"/>
    </xf>
    <xf numFmtId="0" fontId="25" fillId="0" borderId="43" xfId="0" applyFont="1" applyBorder="1" applyAlignment="1">
      <alignment vertical="center"/>
    </xf>
    <xf numFmtId="0" fontId="25" fillId="0" borderId="43" xfId="0" applyFont="1" applyBorder="1" applyAlignment="1">
      <alignment horizontal="center" vertical="center"/>
    </xf>
    <xf numFmtId="21" fontId="25" fillId="0" borderId="43" xfId="0" applyNumberFormat="1" applyFont="1" applyBorder="1" applyAlignment="1">
      <alignment horizontal="center" vertical="center"/>
    </xf>
    <xf numFmtId="0" fontId="25" fillId="0" borderId="46" xfId="0" applyFont="1" applyBorder="1" applyAlignment="1">
      <alignment vertical="center"/>
    </xf>
    <xf numFmtId="0" fontId="25" fillId="0" borderId="46" xfId="0" applyFont="1" applyBorder="1" applyAlignment="1">
      <alignment horizontal="center" vertical="center"/>
    </xf>
    <xf numFmtId="21" fontId="25" fillId="0" borderId="46" xfId="0" applyNumberFormat="1" applyFont="1" applyBorder="1" applyAlignment="1">
      <alignment horizontal="center" vertical="center"/>
    </xf>
    <xf numFmtId="0" fontId="51" fillId="57" borderId="42" xfId="0" applyFont="1" applyFill="1" applyBorder="1" applyAlignment="1">
      <alignment horizontal="center" vertical="center"/>
    </xf>
    <xf numFmtId="0" fontId="51" fillId="57" borderId="43" xfId="0" applyFont="1" applyFill="1" applyBorder="1" applyAlignment="1">
      <alignment vertical="center"/>
    </xf>
    <xf numFmtId="0" fontId="51" fillId="57" borderId="43" xfId="0" applyFont="1" applyFill="1" applyBorder="1" applyAlignment="1">
      <alignment horizontal="center" vertical="center"/>
    </xf>
    <xf numFmtId="21" fontId="51" fillId="57" borderId="43" xfId="0" applyNumberFormat="1" applyFont="1" applyFill="1" applyBorder="1" applyAlignment="1">
      <alignment horizontal="center" vertical="center"/>
    </xf>
    <xf numFmtId="21" fontId="51" fillId="57" borderId="44" xfId="0" applyNumberFormat="1" applyFont="1" applyFill="1" applyBorder="1" applyAlignment="1">
      <alignment horizontal="center" vertical="center"/>
    </xf>
    <xf numFmtId="0" fontId="51" fillId="57" borderId="48" xfId="0" applyFont="1" applyFill="1" applyBorder="1" applyAlignment="1">
      <alignment horizontal="center" vertical="center"/>
    </xf>
    <xf numFmtId="0" fontId="51" fillId="57" borderId="49" xfId="0" applyFont="1" applyFill="1" applyBorder="1" applyAlignment="1">
      <alignment vertical="center"/>
    </xf>
    <xf numFmtId="0" fontId="51" fillId="57" borderId="50" xfId="0" applyNumberFormat="1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20" sqref="D20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17" t="s">
        <v>206</v>
      </c>
      <c r="B1" s="18"/>
      <c r="C1" s="18"/>
      <c r="D1" s="18"/>
      <c r="E1" s="18"/>
      <c r="F1" s="18"/>
      <c r="G1" s="18"/>
      <c r="H1" s="18"/>
      <c r="I1" s="19"/>
    </row>
    <row r="2" spans="1:9" ht="24" customHeight="1">
      <c r="A2" s="20" t="s">
        <v>207</v>
      </c>
      <c r="B2" s="21"/>
      <c r="C2" s="21"/>
      <c r="D2" s="21"/>
      <c r="E2" s="21"/>
      <c r="F2" s="21"/>
      <c r="G2" s="21"/>
      <c r="H2" s="21"/>
      <c r="I2" s="22"/>
    </row>
    <row r="3" spans="1:9" ht="24" customHeight="1">
      <c r="A3" s="23"/>
      <c r="B3" s="24" t="s">
        <v>208</v>
      </c>
      <c r="C3" s="24"/>
      <c r="D3" s="24"/>
      <c r="E3" s="24"/>
      <c r="F3" s="24"/>
      <c r="G3" s="24"/>
      <c r="H3" s="25" t="s">
        <v>0</v>
      </c>
      <c r="I3" s="26">
        <v>43</v>
      </c>
    </row>
    <row r="4" spans="1:9" ht="24" customHeight="1">
      <c r="A4" s="27" t="s">
        <v>1</v>
      </c>
      <c r="B4" s="28" t="s">
        <v>2</v>
      </c>
      <c r="C4" s="29" t="s">
        <v>3</v>
      </c>
      <c r="D4" s="29" t="s">
        <v>4</v>
      </c>
      <c r="E4" s="30" t="s">
        <v>5</v>
      </c>
      <c r="F4" s="31" t="s">
        <v>62</v>
      </c>
      <c r="G4" s="29" t="s">
        <v>6</v>
      </c>
      <c r="H4" s="32" t="s">
        <v>7</v>
      </c>
      <c r="I4" s="33" t="s">
        <v>8</v>
      </c>
    </row>
    <row r="5" spans="1:9" s="3" customFormat="1" ht="18" customHeight="1">
      <c r="A5" s="7">
        <v>1</v>
      </c>
      <c r="B5" s="54" t="s">
        <v>125</v>
      </c>
      <c r="C5" s="54" t="s">
        <v>126</v>
      </c>
      <c r="D5" s="55" t="s">
        <v>65</v>
      </c>
      <c r="E5" s="54" t="s">
        <v>66</v>
      </c>
      <c r="F5" s="56">
        <v>0.13751157407407408</v>
      </c>
      <c r="G5" s="8" t="str">
        <f>TEXT(INT((HOUR(F5)*3600+MINUTE(F5)*60+SECOND(F5))/$I$3/60),"0")&amp;"."&amp;TEXT(MOD((HOUR(F5)*3600+MINUTE(F5)*60+SECOND(F5))/$I$3,60),"00")&amp;"/km"</f>
        <v>4.36/km</v>
      </c>
      <c r="H5" s="9">
        <f>F5-$F$5</f>
        <v>0</v>
      </c>
      <c r="I5" s="10">
        <f>F5-INDEX($F$5:$F$144,MATCH(D5,$D$5:$D$144,0))</f>
        <v>0</v>
      </c>
    </row>
    <row r="6" spans="1:9" s="3" customFormat="1" ht="18" customHeight="1">
      <c r="A6" s="46">
        <v>2</v>
      </c>
      <c r="B6" s="57" t="s">
        <v>127</v>
      </c>
      <c r="C6" s="57" t="s">
        <v>34</v>
      </c>
      <c r="D6" s="58" t="s">
        <v>67</v>
      </c>
      <c r="E6" s="57" t="s">
        <v>68</v>
      </c>
      <c r="F6" s="59">
        <v>0.14299768518518519</v>
      </c>
      <c r="G6" s="47" t="str">
        <f aca="true" t="shared" si="0" ref="G6:G21">TEXT(INT((HOUR(F6)*3600+MINUTE(F6)*60+SECOND(F6))/$I$3/60),"0")&amp;"."&amp;TEXT(MOD((HOUR(F6)*3600+MINUTE(F6)*60+SECOND(F6))/$I$3,60),"00")&amp;"/km"</f>
        <v>4.47/km</v>
      </c>
      <c r="H6" s="48">
        <f aca="true" t="shared" si="1" ref="H6:H21">F6-$F$5</f>
        <v>0.005486111111111108</v>
      </c>
      <c r="I6" s="49">
        <f>F6-INDEX($F$5:$F$144,MATCH(D6,$D$5:$D$144,0))</f>
        <v>0</v>
      </c>
    </row>
    <row r="7" spans="1:9" s="3" customFormat="1" ht="18" customHeight="1">
      <c r="A7" s="46">
        <v>3</v>
      </c>
      <c r="B7" s="57" t="s">
        <v>128</v>
      </c>
      <c r="C7" s="57" t="s">
        <v>25</v>
      </c>
      <c r="D7" s="58" t="s">
        <v>69</v>
      </c>
      <c r="E7" s="57" t="s">
        <v>70</v>
      </c>
      <c r="F7" s="59">
        <v>0.14835648148148148</v>
      </c>
      <c r="G7" s="47" t="str">
        <f t="shared" si="0"/>
        <v>4.58/km</v>
      </c>
      <c r="H7" s="48">
        <f t="shared" si="1"/>
        <v>0.0108449074074074</v>
      </c>
      <c r="I7" s="49">
        <f>F7-INDEX($F$5:$F$144,MATCH(D7,$D$5:$D$144,0))</f>
        <v>0</v>
      </c>
    </row>
    <row r="8" spans="1:9" s="3" customFormat="1" ht="18" customHeight="1">
      <c r="A8" s="46">
        <v>4</v>
      </c>
      <c r="B8" s="57" t="s">
        <v>129</v>
      </c>
      <c r="C8" s="57" t="s">
        <v>37</v>
      </c>
      <c r="D8" s="58" t="s">
        <v>71</v>
      </c>
      <c r="E8" s="57" t="s">
        <v>72</v>
      </c>
      <c r="F8" s="59">
        <v>0.14895833333333333</v>
      </c>
      <c r="G8" s="47" t="str">
        <f t="shared" si="0"/>
        <v>4.59/km</v>
      </c>
      <c r="H8" s="48">
        <f t="shared" si="1"/>
        <v>0.011446759259259254</v>
      </c>
      <c r="I8" s="49">
        <f>F8-INDEX($F$5:$F$144,MATCH(D8,$D$5:$D$144,0))</f>
        <v>0</v>
      </c>
    </row>
    <row r="9" spans="1:9" s="3" customFormat="1" ht="18" customHeight="1">
      <c r="A9" s="63">
        <v>5</v>
      </c>
      <c r="B9" s="64" t="s">
        <v>130</v>
      </c>
      <c r="C9" s="64" t="s">
        <v>25</v>
      </c>
      <c r="D9" s="65" t="s">
        <v>71</v>
      </c>
      <c r="E9" s="64" t="s">
        <v>21</v>
      </c>
      <c r="F9" s="66">
        <v>0.15069444444444444</v>
      </c>
      <c r="G9" s="65" t="str">
        <f t="shared" si="0"/>
        <v>5.03/km</v>
      </c>
      <c r="H9" s="66">
        <f t="shared" si="1"/>
        <v>0.013182870370370359</v>
      </c>
      <c r="I9" s="67">
        <f>F9-INDEX($F$5:$F$144,MATCH(D9,$D$5:$D$144,0))</f>
        <v>0.001736111111111105</v>
      </c>
    </row>
    <row r="10" spans="1:9" s="3" customFormat="1" ht="18" customHeight="1">
      <c r="A10" s="63">
        <v>6</v>
      </c>
      <c r="B10" s="64" t="s">
        <v>131</v>
      </c>
      <c r="C10" s="64" t="s">
        <v>29</v>
      </c>
      <c r="D10" s="65" t="s">
        <v>73</v>
      </c>
      <c r="E10" s="64" t="s">
        <v>21</v>
      </c>
      <c r="F10" s="66">
        <v>0.15134259259259258</v>
      </c>
      <c r="G10" s="65" t="str">
        <f t="shared" si="0"/>
        <v>5.04/km</v>
      </c>
      <c r="H10" s="66">
        <f t="shared" si="1"/>
        <v>0.013831018518518506</v>
      </c>
      <c r="I10" s="67">
        <f>F10-INDEX($F$5:$F$144,MATCH(D10,$D$5:$D$144,0))</f>
        <v>0</v>
      </c>
    </row>
    <row r="11" spans="1:9" s="3" customFormat="1" ht="18" customHeight="1">
      <c r="A11" s="63">
        <v>7</v>
      </c>
      <c r="B11" s="64" t="s">
        <v>132</v>
      </c>
      <c r="C11" s="64" t="s">
        <v>23</v>
      </c>
      <c r="D11" s="65" t="s">
        <v>73</v>
      </c>
      <c r="E11" s="64" t="s">
        <v>21</v>
      </c>
      <c r="F11" s="66">
        <v>0.15512731481481482</v>
      </c>
      <c r="G11" s="65" t="str">
        <f t="shared" si="0"/>
        <v>5.12/km</v>
      </c>
      <c r="H11" s="66">
        <f t="shared" si="1"/>
        <v>0.017615740740740737</v>
      </c>
      <c r="I11" s="67">
        <f>F11-INDEX($F$5:$F$144,MATCH(D11,$D$5:$D$144,0))</f>
        <v>0.003784722222222231</v>
      </c>
    </row>
    <row r="12" spans="1:9" s="3" customFormat="1" ht="18" customHeight="1">
      <c r="A12" s="46">
        <v>8</v>
      </c>
      <c r="B12" s="57" t="s">
        <v>133</v>
      </c>
      <c r="C12" s="57" t="s">
        <v>36</v>
      </c>
      <c r="D12" s="58" t="s">
        <v>74</v>
      </c>
      <c r="E12" s="57" t="s">
        <v>75</v>
      </c>
      <c r="F12" s="59">
        <v>0.15707175925925926</v>
      </c>
      <c r="G12" s="47" t="str">
        <f t="shared" si="0"/>
        <v>5.16/km</v>
      </c>
      <c r="H12" s="48">
        <f t="shared" si="1"/>
        <v>0.01956018518518518</v>
      </c>
      <c r="I12" s="49">
        <f>F12-INDEX($F$5:$F$144,MATCH(D12,$D$5:$D$144,0))</f>
        <v>0</v>
      </c>
    </row>
    <row r="13" spans="1:9" s="3" customFormat="1" ht="18" customHeight="1">
      <c r="A13" s="46">
        <v>9</v>
      </c>
      <c r="B13" s="57" t="s">
        <v>134</v>
      </c>
      <c r="C13" s="57" t="s">
        <v>28</v>
      </c>
      <c r="D13" s="58" t="s">
        <v>71</v>
      </c>
      <c r="E13" s="57" t="s">
        <v>76</v>
      </c>
      <c r="F13" s="59">
        <v>0.16179398148148147</v>
      </c>
      <c r="G13" s="47" t="str">
        <f t="shared" si="0"/>
        <v>5.25/km</v>
      </c>
      <c r="H13" s="48">
        <f t="shared" si="1"/>
        <v>0.02428240740740739</v>
      </c>
      <c r="I13" s="49">
        <f>F13-INDEX($F$5:$F$144,MATCH(D13,$D$5:$D$144,0))</f>
        <v>0.012835648148148138</v>
      </c>
    </row>
    <row r="14" spans="1:9" s="3" customFormat="1" ht="18" customHeight="1">
      <c r="A14" s="46">
        <v>10</v>
      </c>
      <c r="B14" s="57" t="s">
        <v>47</v>
      </c>
      <c r="C14" s="57" t="s">
        <v>18</v>
      </c>
      <c r="D14" s="58" t="s">
        <v>65</v>
      </c>
      <c r="E14" s="57" t="s">
        <v>77</v>
      </c>
      <c r="F14" s="59">
        <v>0.16243055555555555</v>
      </c>
      <c r="G14" s="47" t="str">
        <f t="shared" si="0"/>
        <v>5.26/km</v>
      </c>
      <c r="H14" s="48">
        <f t="shared" si="1"/>
        <v>0.024918981481481473</v>
      </c>
      <c r="I14" s="49">
        <f>F14-INDEX($F$5:$F$144,MATCH(D14,$D$5:$D$144,0))</f>
        <v>0.024918981481481473</v>
      </c>
    </row>
    <row r="15" spans="1:9" s="3" customFormat="1" ht="18" customHeight="1">
      <c r="A15" s="46">
        <v>11</v>
      </c>
      <c r="B15" s="57" t="s">
        <v>135</v>
      </c>
      <c r="C15" s="57" t="s">
        <v>136</v>
      </c>
      <c r="D15" s="58" t="s">
        <v>78</v>
      </c>
      <c r="E15" s="57" t="s">
        <v>79</v>
      </c>
      <c r="F15" s="59">
        <v>0.16474537037037038</v>
      </c>
      <c r="G15" s="47" t="str">
        <f t="shared" si="0"/>
        <v>5.31/km</v>
      </c>
      <c r="H15" s="48">
        <f t="shared" si="1"/>
        <v>0.027233796296296298</v>
      </c>
      <c r="I15" s="49">
        <f>F15-INDEX($F$5:$F$144,MATCH(D15,$D$5:$D$144,0))</f>
        <v>0</v>
      </c>
    </row>
    <row r="16" spans="1:9" s="3" customFormat="1" ht="18" customHeight="1">
      <c r="A16" s="63">
        <v>12</v>
      </c>
      <c r="B16" s="64" t="s">
        <v>137</v>
      </c>
      <c r="C16" s="64" t="s">
        <v>49</v>
      </c>
      <c r="D16" s="65" t="s">
        <v>80</v>
      </c>
      <c r="E16" s="64" t="s">
        <v>21</v>
      </c>
      <c r="F16" s="66">
        <v>0.1655439814814815</v>
      </c>
      <c r="G16" s="65" t="str">
        <f t="shared" si="0"/>
        <v>5.33/km</v>
      </c>
      <c r="H16" s="66">
        <f t="shared" si="1"/>
        <v>0.028032407407407423</v>
      </c>
      <c r="I16" s="67">
        <f>F16-INDEX($F$5:$F$144,MATCH(D16,$D$5:$D$144,0))</f>
        <v>0</v>
      </c>
    </row>
    <row r="17" spans="1:9" s="3" customFormat="1" ht="18" customHeight="1">
      <c r="A17" s="46">
        <v>13</v>
      </c>
      <c r="B17" s="57" t="s">
        <v>138</v>
      </c>
      <c r="C17" s="57" t="s">
        <v>17</v>
      </c>
      <c r="D17" s="58" t="s">
        <v>71</v>
      </c>
      <c r="E17" s="57" t="s">
        <v>81</v>
      </c>
      <c r="F17" s="59">
        <v>0.16635416666666666</v>
      </c>
      <c r="G17" s="47" t="str">
        <f t="shared" si="0"/>
        <v>5.34/km</v>
      </c>
      <c r="H17" s="48">
        <f t="shared" si="1"/>
        <v>0.028842592592592586</v>
      </c>
      <c r="I17" s="49">
        <f>F17-INDEX($F$5:$F$144,MATCH(D17,$D$5:$D$144,0))</f>
        <v>0.017395833333333333</v>
      </c>
    </row>
    <row r="18" spans="1:9" s="3" customFormat="1" ht="18" customHeight="1">
      <c r="A18" s="46">
        <v>14</v>
      </c>
      <c r="B18" s="57" t="s">
        <v>139</v>
      </c>
      <c r="C18" s="57" t="s">
        <v>38</v>
      </c>
      <c r="D18" s="58" t="s">
        <v>69</v>
      </c>
      <c r="E18" s="57" t="s">
        <v>51</v>
      </c>
      <c r="F18" s="59">
        <v>0.16766203703703705</v>
      </c>
      <c r="G18" s="47" t="str">
        <f t="shared" si="0"/>
        <v>5.37/km</v>
      </c>
      <c r="H18" s="48">
        <f t="shared" si="1"/>
        <v>0.030150462962962976</v>
      </c>
      <c r="I18" s="49">
        <f>F18-INDEX($F$5:$F$144,MATCH(D18,$D$5:$D$144,0))</f>
        <v>0.019305555555555576</v>
      </c>
    </row>
    <row r="19" spans="1:9" s="3" customFormat="1" ht="18" customHeight="1">
      <c r="A19" s="46">
        <v>15</v>
      </c>
      <c r="B19" s="57" t="s">
        <v>140</v>
      </c>
      <c r="C19" s="57" t="s">
        <v>61</v>
      </c>
      <c r="D19" s="58" t="s">
        <v>82</v>
      </c>
      <c r="E19" s="57" t="s">
        <v>83</v>
      </c>
      <c r="F19" s="59">
        <v>0.16969907407407406</v>
      </c>
      <c r="G19" s="47" t="str">
        <f t="shared" si="0"/>
        <v>5.41/km</v>
      </c>
      <c r="H19" s="48">
        <f t="shared" si="1"/>
        <v>0.03218749999999998</v>
      </c>
      <c r="I19" s="49">
        <f>F19-INDEX($F$5:$F$144,MATCH(D19,$D$5:$D$144,0))</f>
        <v>0</v>
      </c>
    </row>
    <row r="20" spans="1:9" s="3" customFormat="1" ht="18" customHeight="1">
      <c r="A20" s="46">
        <v>16</v>
      </c>
      <c r="B20" s="57" t="s">
        <v>141</v>
      </c>
      <c r="C20" s="57" t="s">
        <v>142</v>
      </c>
      <c r="D20" s="58" t="s">
        <v>71</v>
      </c>
      <c r="E20" s="57" t="s">
        <v>32</v>
      </c>
      <c r="F20" s="59">
        <v>0.17008101851851853</v>
      </c>
      <c r="G20" s="47" t="str">
        <f t="shared" si="0"/>
        <v>5.42/km</v>
      </c>
      <c r="H20" s="48">
        <f t="shared" si="1"/>
        <v>0.032569444444444456</v>
      </c>
      <c r="I20" s="49">
        <f>F20-INDEX($F$5:$F$144,MATCH(D20,$D$5:$D$144,0))</f>
        <v>0.021122685185185203</v>
      </c>
    </row>
    <row r="21" spans="1:9" ht="18" customHeight="1">
      <c r="A21" s="46">
        <v>17</v>
      </c>
      <c r="B21" s="57" t="s">
        <v>198</v>
      </c>
      <c r="C21" s="57" t="s">
        <v>57</v>
      </c>
      <c r="D21" s="58" t="s">
        <v>67</v>
      </c>
      <c r="E21" s="57" t="s">
        <v>84</v>
      </c>
      <c r="F21" s="59">
        <v>0.17206018518518518</v>
      </c>
      <c r="G21" s="47" t="str">
        <f t="shared" si="0"/>
        <v>5.46/km</v>
      </c>
      <c r="H21" s="48">
        <f t="shared" si="1"/>
        <v>0.0345486111111111</v>
      </c>
      <c r="I21" s="49">
        <f>F21-INDEX($F$5:$F$144,MATCH(D21,$D$5:$D$144,0))</f>
        <v>0.02906249999999999</v>
      </c>
    </row>
    <row r="22" spans="1:9" ht="18" customHeight="1">
      <c r="A22" s="46">
        <v>18</v>
      </c>
      <c r="B22" s="57" t="s">
        <v>143</v>
      </c>
      <c r="C22" s="57" t="s">
        <v>60</v>
      </c>
      <c r="D22" s="58" t="s">
        <v>73</v>
      </c>
      <c r="E22" s="57" t="s">
        <v>85</v>
      </c>
      <c r="F22" s="59">
        <v>0.17211805555555557</v>
      </c>
      <c r="G22" s="47" t="str">
        <f aca="true" t="shared" si="2" ref="G22:G28">TEXT(INT((HOUR(F22)*3600+MINUTE(F22)*60+SECOND(F22))/$I$3/60),"0")&amp;"."&amp;TEXT(MOD((HOUR(F22)*3600+MINUTE(F22)*60+SECOND(F22))/$I$3,60),"00")&amp;"/km"</f>
        <v>5.46/km</v>
      </c>
      <c r="H22" s="48">
        <f aca="true" t="shared" si="3" ref="H22:H28">F22-$F$5</f>
        <v>0.03460648148148149</v>
      </c>
      <c r="I22" s="49">
        <f>F22-INDEX($F$5:$F$144,MATCH(D22,$D$5:$D$144,0))</f>
        <v>0.02077546296296298</v>
      </c>
    </row>
    <row r="23" spans="1:9" ht="18" customHeight="1">
      <c r="A23" s="46">
        <v>19</v>
      </c>
      <c r="B23" s="57" t="s">
        <v>144</v>
      </c>
      <c r="C23" s="57" t="s">
        <v>58</v>
      </c>
      <c r="D23" s="58" t="s">
        <v>74</v>
      </c>
      <c r="E23" s="57" t="s">
        <v>86</v>
      </c>
      <c r="F23" s="59">
        <v>0.173125</v>
      </c>
      <c r="G23" s="47" t="str">
        <f t="shared" si="2"/>
        <v>5.48/km</v>
      </c>
      <c r="H23" s="48">
        <f t="shared" si="3"/>
        <v>0.03561342592592592</v>
      </c>
      <c r="I23" s="49">
        <f>F23-INDEX($F$5:$F$144,MATCH(D23,$D$5:$D$144,0))</f>
        <v>0.016053240740740743</v>
      </c>
    </row>
    <row r="24" spans="1:9" ht="18" customHeight="1">
      <c r="A24" s="46">
        <v>20</v>
      </c>
      <c r="B24" s="57" t="s">
        <v>145</v>
      </c>
      <c r="C24" s="57" t="s">
        <v>199</v>
      </c>
      <c r="D24" s="58" t="s">
        <v>87</v>
      </c>
      <c r="E24" s="57" t="s">
        <v>20</v>
      </c>
      <c r="F24" s="59">
        <v>0.17390046296296294</v>
      </c>
      <c r="G24" s="47" t="str">
        <f t="shared" si="2"/>
        <v>5.49/km</v>
      </c>
      <c r="H24" s="48">
        <f t="shared" si="3"/>
        <v>0.03638888888888886</v>
      </c>
      <c r="I24" s="49">
        <f>F24-INDEX($F$5:$F$144,MATCH(D24,$D$5:$D$144,0))</f>
        <v>0</v>
      </c>
    </row>
    <row r="25" spans="1:9" ht="18" customHeight="1">
      <c r="A25" s="63">
        <v>21</v>
      </c>
      <c r="B25" s="64" t="s">
        <v>146</v>
      </c>
      <c r="C25" s="64" t="s">
        <v>200</v>
      </c>
      <c r="D25" s="65" t="s">
        <v>78</v>
      </c>
      <c r="E25" s="64" t="s">
        <v>21</v>
      </c>
      <c r="F25" s="66">
        <v>0.17439814814814814</v>
      </c>
      <c r="G25" s="65" t="str">
        <f t="shared" si="2"/>
        <v>5.50/km</v>
      </c>
      <c r="H25" s="66">
        <f t="shared" si="3"/>
        <v>0.03688657407407406</v>
      </c>
      <c r="I25" s="67">
        <f>F25-INDEX($F$5:$F$144,MATCH(D25,$D$5:$D$144,0))</f>
        <v>0.00965277777777776</v>
      </c>
    </row>
    <row r="26" spans="1:9" ht="18" customHeight="1">
      <c r="A26" s="46">
        <v>22</v>
      </c>
      <c r="B26" s="57" t="s">
        <v>147</v>
      </c>
      <c r="C26" s="57" t="s">
        <v>30</v>
      </c>
      <c r="D26" s="58" t="s">
        <v>73</v>
      </c>
      <c r="E26" s="57" t="s">
        <v>88</v>
      </c>
      <c r="F26" s="59">
        <v>0.17501157407407408</v>
      </c>
      <c r="G26" s="47" t="str">
        <f t="shared" si="2"/>
        <v>5.52/km</v>
      </c>
      <c r="H26" s="48">
        <f t="shared" si="3"/>
        <v>0.037500000000000006</v>
      </c>
      <c r="I26" s="49">
        <f>F26-INDEX($F$5:$F$144,MATCH(D26,$D$5:$D$144,0))</f>
        <v>0.0236689814814815</v>
      </c>
    </row>
    <row r="27" spans="1:9" ht="18" customHeight="1">
      <c r="A27" s="46">
        <v>23</v>
      </c>
      <c r="B27" s="57" t="s">
        <v>148</v>
      </c>
      <c r="C27" s="57" t="s">
        <v>25</v>
      </c>
      <c r="D27" s="58" t="s">
        <v>71</v>
      </c>
      <c r="E27" s="57" t="s">
        <v>20</v>
      </c>
      <c r="F27" s="59">
        <v>0.1772222222222222</v>
      </c>
      <c r="G27" s="47" t="str">
        <f t="shared" si="2"/>
        <v>5.56/km</v>
      </c>
      <c r="H27" s="48">
        <f t="shared" si="3"/>
        <v>0.03971064814814812</v>
      </c>
      <c r="I27" s="49">
        <f>F27-INDEX($F$5:$F$144,MATCH(D27,$D$5:$D$144,0))</f>
        <v>0.028263888888888866</v>
      </c>
    </row>
    <row r="28" spans="1:9" ht="18" customHeight="1">
      <c r="A28" s="46">
        <v>24</v>
      </c>
      <c r="B28" s="57" t="s">
        <v>54</v>
      </c>
      <c r="C28" s="57" t="s">
        <v>10</v>
      </c>
      <c r="D28" s="58" t="s">
        <v>78</v>
      </c>
      <c r="E28" s="57" t="s">
        <v>89</v>
      </c>
      <c r="F28" s="59">
        <v>0.1775925925925926</v>
      </c>
      <c r="G28" s="47" t="str">
        <f t="shared" si="2"/>
        <v>5.57/km</v>
      </c>
      <c r="H28" s="48">
        <f t="shared" si="3"/>
        <v>0.04008101851851853</v>
      </c>
      <c r="I28" s="49">
        <f>F28-INDEX($F$5:$F$144,MATCH(D28,$D$5:$D$144,0))</f>
        <v>0.012847222222222232</v>
      </c>
    </row>
    <row r="29" spans="1:9" ht="18" customHeight="1">
      <c r="A29" s="46">
        <v>25</v>
      </c>
      <c r="B29" s="57" t="s">
        <v>149</v>
      </c>
      <c r="C29" s="57" t="s">
        <v>15</v>
      </c>
      <c r="D29" s="58" t="s">
        <v>73</v>
      </c>
      <c r="E29" s="57" t="s">
        <v>90</v>
      </c>
      <c r="F29" s="59">
        <v>0.1786458333333333</v>
      </c>
      <c r="G29" s="47" t="str">
        <f aca="true" t="shared" si="4" ref="G29:G63">TEXT(INT((HOUR(F29)*3600+MINUTE(F29)*60+SECOND(F29))/$I$3/60),"0")&amp;"."&amp;TEXT(MOD((HOUR(F29)*3600+MINUTE(F29)*60+SECOND(F29))/$I$3,60),"00")&amp;"/km"</f>
        <v>5.59/km</v>
      </c>
      <c r="H29" s="48">
        <f aca="true" t="shared" si="5" ref="H29:H63">F29-$F$5</f>
        <v>0.04113425925925923</v>
      </c>
      <c r="I29" s="49">
        <f>F29-INDEX($F$5:$F$144,MATCH(D29,$D$5:$D$144,0))</f>
        <v>0.027303240740740725</v>
      </c>
    </row>
    <row r="30" spans="1:9" ht="18" customHeight="1">
      <c r="A30" s="46">
        <v>26</v>
      </c>
      <c r="B30" s="57" t="s">
        <v>150</v>
      </c>
      <c r="C30" s="57" t="s">
        <v>201</v>
      </c>
      <c r="D30" s="58" t="s">
        <v>80</v>
      </c>
      <c r="E30" s="57" t="s">
        <v>91</v>
      </c>
      <c r="F30" s="59">
        <v>0.18303240740740742</v>
      </c>
      <c r="G30" s="47" t="str">
        <f t="shared" si="4"/>
        <v>6.08/km</v>
      </c>
      <c r="H30" s="48">
        <f t="shared" si="5"/>
        <v>0.045520833333333344</v>
      </c>
      <c r="I30" s="49">
        <f>F30-INDEX($F$5:$F$144,MATCH(D30,$D$5:$D$144,0))</f>
        <v>0.01748842592592592</v>
      </c>
    </row>
    <row r="31" spans="1:9" ht="18" customHeight="1">
      <c r="A31" s="63">
        <v>27</v>
      </c>
      <c r="B31" s="64" t="s">
        <v>151</v>
      </c>
      <c r="C31" s="64" t="s">
        <v>152</v>
      </c>
      <c r="D31" s="65" t="s">
        <v>73</v>
      </c>
      <c r="E31" s="64" t="s">
        <v>21</v>
      </c>
      <c r="F31" s="66">
        <v>0.18479166666666666</v>
      </c>
      <c r="G31" s="65" t="str">
        <f t="shared" si="4"/>
        <v>6.11/km</v>
      </c>
      <c r="H31" s="66">
        <f t="shared" si="5"/>
        <v>0.04728009259259258</v>
      </c>
      <c r="I31" s="67">
        <f>F31-INDEX($F$5:$F$144,MATCH(D31,$D$5:$D$144,0))</f>
        <v>0.033449074074074076</v>
      </c>
    </row>
    <row r="32" spans="1:9" ht="18" customHeight="1">
      <c r="A32" s="63">
        <v>28</v>
      </c>
      <c r="B32" s="64" t="s">
        <v>153</v>
      </c>
      <c r="C32" s="64" t="s">
        <v>10</v>
      </c>
      <c r="D32" s="65" t="s">
        <v>92</v>
      </c>
      <c r="E32" s="64" t="s">
        <v>21</v>
      </c>
      <c r="F32" s="66">
        <v>0.18692129629629628</v>
      </c>
      <c r="G32" s="65" t="str">
        <f t="shared" si="4"/>
        <v>6.16/km</v>
      </c>
      <c r="H32" s="66">
        <f t="shared" si="5"/>
        <v>0.0494097222222222</v>
      </c>
      <c r="I32" s="67">
        <f>F32-INDEX($F$5:$F$144,MATCH(D32,$D$5:$D$144,0))</f>
        <v>0</v>
      </c>
    </row>
    <row r="33" spans="1:9" ht="18" customHeight="1">
      <c r="A33" s="46">
        <v>29</v>
      </c>
      <c r="B33" s="57" t="s">
        <v>154</v>
      </c>
      <c r="C33" s="57" t="s">
        <v>17</v>
      </c>
      <c r="D33" s="58" t="s">
        <v>78</v>
      </c>
      <c r="E33" s="57" t="s">
        <v>93</v>
      </c>
      <c r="F33" s="59">
        <v>0.1910185185185185</v>
      </c>
      <c r="G33" s="47" t="str">
        <f t="shared" si="4"/>
        <v>6.24/km</v>
      </c>
      <c r="H33" s="48">
        <f t="shared" si="5"/>
        <v>0.053506944444444426</v>
      </c>
      <c r="I33" s="49">
        <f>F33-INDEX($F$5:$F$144,MATCH(D33,$D$5:$D$144,0))</f>
        <v>0.02627314814814813</v>
      </c>
    </row>
    <row r="34" spans="1:9" ht="18" customHeight="1">
      <c r="A34" s="46">
        <v>30</v>
      </c>
      <c r="B34" s="57" t="s">
        <v>155</v>
      </c>
      <c r="C34" s="57" t="s">
        <v>43</v>
      </c>
      <c r="D34" s="58" t="s">
        <v>94</v>
      </c>
      <c r="E34" s="57" t="s">
        <v>95</v>
      </c>
      <c r="F34" s="59">
        <v>0.19667824074074072</v>
      </c>
      <c r="G34" s="47" t="str">
        <f t="shared" si="4"/>
        <v>6.35/km</v>
      </c>
      <c r="H34" s="48">
        <f t="shared" si="5"/>
        <v>0.059166666666666645</v>
      </c>
      <c r="I34" s="49">
        <f>F34-INDEX($F$5:$F$144,MATCH(D34,$D$5:$D$144,0))</f>
        <v>0</v>
      </c>
    </row>
    <row r="35" spans="1:9" ht="18" customHeight="1">
      <c r="A35" s="46">
        <v>31</v>
      </c>
      <c r="B35" s="57" t="s">
        <v>26</v>
      </c>
      <c r="C35" s="57" t="s">
        <v>16</v>
      </c>
      <c r="D35" s="58" t="s">
        <v>69</v>
      </c>
      <c r="E35" s="57" t="s">
        <v>32</v>
      </c>
      <c r="F35" s="59">
        <v>0.19881944444444444</v>
      </c>
      <c r="G35" s="47" t="str">
        <f t="shared" si="4"/>
        <v>6.39/km</v>
      </c>
      <c r="H35" s="48">
        <f t="shared" si="5"/>
        <v>0.06130787037037036</v>
      </c>
      <c r="I35" s="49">
        <f>F35-INDEX($F$5:$F$144,MATCH(D35,$D$5:$D$144,0))</f>
        <v>0.05046296296296296</v>
      </c>
    </row>
    <row r="36" spans="1:9" ht="18" customHeight="1">
      <c r="A36" s="46">
        <v>32</v>
      </c>
      <c r="B36" s="57" t="s">
        <v>156</v>
      </c>
      <c r="C36" s="57" t="s">
        <v>17</v>
      </c>
      <c r="D36" s="58" t="s">
        <v>65</v>
      </c>
      <c r="E36" s="57" t="s">
        <v>96</v>
      </c>
      <c r="F36" s="59">
        <v>0.20282407407407407</v>
      </c>
      <c r="G36" s="47" t="str">
        <f t="shared" si="4"/>
        <v>6.48/km</v>
      </c>
      <c r="H36" s="48">
        <f t="shared" si="5"/>
        <v>0.0653125</v>
      </c>
      <c r="I36" s="49">
        <f>F36-INDEX($F$5:$F$144,MATCH(D36,$D$5:$D$144,0))</f>
        <v>0.0653125</v>
      </c>
    </row>
    <row r="37" spans="1:9" ht="18" customHeight="1">
      <c r="A37" s="46">
        <v>33</v>
      </c>
      <c r="B37" s="57" t="s">
        <v>157</v>
      </c>
      <c r="C37" s="57" t="s">
        <v>42</v>
      </c>
      <c r="D37" s="58" t="s">
        <v>80</v>
      </c>
      <c r="E37" s="57" t="s">
        <v>97</v>
      </c>
      <c r="F37" s="59">
        <v>0.20319444444444446</v>
      </c>
      <c r="G37" s="47" t="str">
        <f t="shared" si="4"/>
        <v>6.48/km</v>
      </c>
      <c r="H37" s="48">
        <f t="shared" si="5"/>
        <v>0.06568287037037038</v>
      </c>
      <c r="I37" s="49">
        <f>F37-INDEX($F$5:$F$144,MATCH(D37,$D$5:$D$144,0))</f>
        <v>0.037650462962962955</v>
      </c>
    </row>
    <row r="38" spans="1:9" ht="18" customHeight="1">
      <c r="A38" s="46">
        <v>34</v>
      </c>
      <c r="B38" s="57" t="s">
        <v>158</v>
      </c>
      <c r="C38" s="57" t="s">
        <v>9</v>
      </c>
      <c r="D38" s="58" t="s">
        <v>71</v>
      </c>
      <c r="E38" s="57" t="s">
        <v>75</v>
      </c>
      <c r="F38" s="59">
        <v>0.20355324074074074</v>
      </c>
      <c r="G38" s="47" t="str">
        <f t="shared" si="4"/>
        <v>6.49/km</v>
      </c>
      <c r="H38" s="48">
        <f t="shared" si="5"/>
        <v>0.06604166666666667</v>
      </c>
      <c r="I38" s="49">
        <f>F38-INDEX($F$5:$F$144,MATCH(D38,$D$5:$D$144,0))</f>
        <v>0.05459490740740741</v>
      </c>
    </row>
    <row r="39" spans="1:9" ht="18" customHeight="1">
      <c r="A39" s="46">
        <v>35</v>
      </c>
      <c r="B39" s="57" t="s">
        <v>159</v>
      </c>
      <c r="C39" s="57" t="s">
        <v>12</v>
      </c>
      <c r="D39" s="58" t="s">
        <v>71</v>
      </c>
      <c r="E39" s="57" t="s">
        <v>98</v>
      </c>
      <c r="F39" s="59">
        <v>0.20520833333333333</v>
      </c>
      <c r="G39" s="47" t="str">
        <f t="shared" si="4"/>
        <v>6.52/km</v>
      </c>
      <c r="H39" s="48">
        <f t="shared" si="5"/>
        <v>0.06769675925925925</v>
      </c>
      <c r="I39" s="49">
        <f>F39-INDEX($F$5:$F$144,MATCH(D39,$D$5:$D$144,0))</f>
        <v>0.056249999999999994</v>
      </c>
    </row>
    <row r="40" spans="1:9" ht="18" customHeight="1">
      <c r="A40" s="46">
        <v>36</v>
      </c>
      <c r="B40" s="57" t="s">
        <v>160</v>
      </c>
      <c r="C40" s="57" t="s">
        <v>161</v>
      </c>
      <c r="D40" s="58" t="s">
        <v>73</v>
      </c>
      <c r="E40" s="57" t="s">
        <v>99</v>
      </c>
      <c r="F40" s="59">
        <v>0.20556712962962964</v>
      </c>
      <c r="G40" s="47" t="str">
        <f t="shared" si="4"/>
        <v>6.53/km</v>
      </c>
      <c r="H40" s="48">
        <f t="shared" si="5"/>
        <v>0.06805555555555556</v>
      </c>
      <c r="I40" s="49">
        <f>F40-INDEX($F$5:$F$144,MATCH(D40,$D$5:$D$144,0))</f>
        <v>0.05422453703703706</v>
      </c>
    </row>
    <row r="41" spans="1:9" ht="18" customHeight="1">
      <c r="A41" s="46">
        <v>37</v>
      </c>
      <c r="B41" s="57" t="s">
        <v>162</v>
      </c>
      <c r="C41" s="57" t="s">
        <v>53</v>
      </c>
      <c r="D41" s="58" t="s">
        <v>92</v>
      </c>
      <c r="E41" s="57" t="s">
        <v>99</v>
      </c>
      <c r="F41" s="59">
        <v>0.20562500000000003</v>
      </c>
      <c r="G41" s="47" t="str">
        <f t="shared" si="4"/>
        <v>6.53/km</v>
      </c>
      <c r="H41" s="48">
        <f t="shared" si="5"/>
        <v>0.06811342592592595</v>
      </c>
      <c r="I41" s="49">
        <f>F41-INDEX($F$5:$F$144,MATCH(D41,$D$5:$D$144,0))</f>
        <v>0.01870370370370375</v>
      </c>
    </row>
    <row r="42" spans="1:9" ht="18" customHeight="1">
      <c r="A42" s="46">
        <v>38</v>
      </c>
      <c r="B42" s="57" t="s">
        <v>163</v>
      </c>
      <c r="C42" s="57" t="s">
        <v>43</v>
      </c>
      <c r="D42" s="58" t="s">
        <v>65</v>
      </c>
      <c r="E42" s="57" t="s">
        <v>95</v>
      </c>
      <c r="F42" s="59">
        <v>0.20616898148148147</v>
      </c>
      <c r="G42" s="47" t="str">
        <f t="shared" si="4"/>
        <v>6.54/km</v>
      </c>
      <c r="H42" s="48">
        <f t="shared" si="5"/>
        <v>0.06865740740740739</v>
      </c>
      <c r="I42" s="49">
        <f>F42-INDEX($F$5:$F$144,MATCH(D42,$D$5:$D$144,0))</f>
        <v>0.06865740740740739</v>
      </c>
    </row>
    <row r="43" spans="1:9" ht="18" customHeight="1">
      <c r="A43" s="46">
        <v>39</v>
      </c>
      <c r="B43" s="57" t="s">
        <v>164</v>
      </c>
      <c r="C43" s="57" t="s">
        <v>202</v>
      </c>
      <c r="D43" s="58" t="s">
        <v>82</v>
      </c>
      <c r="E43" s="57" t="s">
        <v>100</v>
      </c>
      <c r="F43" s="59">
        <v>0.20616898148148147</v>
      </c>
      <c r="G43" s="47" t="str">
        <f t="shared" si="4"/>
        <v>6.54/km</v>
      </c>
      <c r="H43" s="48">
        <f t="shared" si="5"/>
        <v>0.06865740740740739</v>
      </c>
      <c r="I43" s="49">
        <f>F43-INDEX($F$5:$F$144,MATCH(D43,$D$5:$D$144,0))</f>
        <v>0.03646990740740741</v>
      </c>
    </row>
    <row r="44" spans="1:9" ht="18" customHeight="1">
      <c r="A44" s="46">
        <v>40</v>
      </c>
      <c r="B44" s="57" t="s">
        <v>165</v>
      </c>
      <c r="C44" s="57" t="s">
        <v>12</v>
      </c>
      <c r="D44" s="58" t="s">
        <v>94</v>
      </c>
      <c r="E44" s="57" t="s">
        <v>101</v>
      </c>
      <c r="F44" s="59">
        <v>0.20711805555555554</v>
      </c>
      <c r="G44" s="47" t="str">
        <f t="shared" si="4"/>
        <v>6.56/km</v>
      </c>
      <c r="H44" s="48">
        <f t="shared" si="5"/>
        <v>0.06960648148148146</v>
      </c>
      <c r="I44" s="49">
        <f>F44-INDEX($F$5:$F$144,MATCH(D44,$D$5:$D$144,0))</f>
        <v>0.010439814814814818</v>
      </c>
    </row>
    <row r="45" spans="1:9" ht="18" customHeight="1">
      <c r="A45" s="46">
        <v>41</v>
      </c>
      <c r="B45" s="57" t="s">
        <v>166</v>
      </c>
      <c r="C45" s="57" t="s">
        <v>27</v>
      </c>
      <c r="D45" s="58" t="s">
        <v>80</v>
      </c>
      <c r="E45" s="57" t="s">
        <v>102</v>
      </c>
      <c r="F45" s="59">
        <v>0.2074884259259259</v>
      </c>
      <c r="G45" s="47" t="str">
        <f t="shared" si="4"/>
        <v>6.57/km</v>
      </c>
      <c r="H45" s="48">
        <f t="shared" si="5"/>
        <v>0.06997685185185182</v>
      </c>
      <c r="I45" s="49">
        <f>F45-INDEX($F$5:$F$144,MATCH(D45,$D$5:$D$144,0))</f>
        <v>0.041944444444444395</v>
      </c>
    </row>
    <row r="46" spans="1:9" ht="18" customHeight="1">
      <c r="A46" s="46">
        <v>42</v>
      </c>
      <c r="B46" s="57" t="s">
        <v>167</v>
      </c>
      <c r="C46" s="57" t="s">
        <v>168</v>
      </c>
      <c r="D46" s="58" t="s">
        <v>92</v>
      </c>
      <c r="E46" s="57" t="s">
        <v>89</v>
      </c>
      <c r="F46" s="59">
        <v>0.20750000000000002</v>
      </c>
      <c r="G46" s="47" t="str">
        <f t="shared" si="4"/>
        <v>6.57/km</v>
      </c>
      <c r="H46" s="48">
        <f t="shared" si="5"/>
        <v>0.06998842592592594</v>
      </c>
      <c r="I46" s="49">
        <f>F46-INDEX($F$5:$F$144,MATCH(D46,$D$5:$D$144,0))</f>
        <v>0.020578703703703738</v>
      </c>
    </row>
    <row r="47" spans="1:9" ht="18" customHeight="1">
      <c r="A47" s="46">
        <v>43</v>
      </c>
      <c r="B47" s="57" t="s">
        <v>169</v>
      </c>
      <c r="C47" s="57" t="s">
        <v>55</v>
      </c>
      <c r="D47" s="58" t="s">
        <v>92</v>
      </c>
      <c r="E47" s="57" t="s">
        <v>103</v>
      </c>
      <c r="F47" s="59">
        <v>0.2081828703703704</v>
      </c>
      <c r="G47" s="47" t="str">
        <f t="shared" si="4"/>
        <v>6.58/km</v>
      </c>
      <c r="H47" s="48">
        <f t="shared" si="5"/>
        <v>0.07067129629629632</v>
      </c>
      <c r="I47" s="49">
        <f>F47-INDEX($F$5:$F$144,MATCH(D47,$D$5:$D$144,0))</f>
        <v>0.021261574074074113</v>
      </c>
    </row>
    <row r="48" spans="1:9" ht="18" customHeight="1">
      <c r="A48" s="46">
        <v>44</v>
      </c>
      <c r="B48" s="57" t="s">
        <v>170</v>
      </c>
      <c r="C48" s="57" t="s">
        <v>59</v>
      </c>
      <c r="D48" s="58" t="s">
        <v>82</v>
      </c>
      <c r="E48" s="57" t="s">
        <v>104</v>
      </c>
      <c r="F48" s="59">
        <v>0.20930555555555555</v>
      </c>
      <c r="G48" s="47" t="str">
        <f t="shared" si="4"/>
        <v>7.01/km</v>
      </c>
      <c r="H48" s="48">
        <f t="shared" si="5"/>
        <v>0.07179398148148147</v>
      </c>
      <c r="I48" s="49">
        <f>F48-INDEX($F$5:$F$144,MATCH(D48,$D$5:$D$144,0))</f>
        <v>0.03960648148148149</v>
      </c>
    </row>
    <row r="49" spans="1:9" ht="18" customHeight="1">
      <c r="A49" s="46">
        <v>45</v>
      </c>
      <c r="B49" s="57" t="s">
        <v>52</v>
      </c>
      <c r="C49" s="57" t="s">
        <v>41</v>
      </c>
      <c r="D49" s="58" t="s">
        <v>73</v>
      </c>
      <c r="E49" s="57" t="s">
        <v>105</v>
      </c>
      <c r="F49" s="59">
        <v>0.21206018518518518</v>
      </c>
      <c r="G49" s="47" t="str">
        <f t="shared" si="4"/>
        <v>7.06/km</v>
      </c>
      <c r="H49" s="48">
        <f t="shared" si="5"/>
        <v>0.07454861111111111</v>
      </c>
      <c r="I49" s="49">
        <f>F49-INDEX($F$5:$F$144,MATCH(D49,$D$5:$D$144,0))</f>
        <v>0.0607175925925926</v>
      </c>
    </row>
    <row r="50" spans="1:9" ht="18" customHeight="1">
      <c r="A50" s="46">
        <v>46</v>
      </c>
      <c r="B50" s="57" t="s">
        <v>171</v>
      </c>
      <c r="C50" s="57" t="s">
        <v>172</v>
      </c>
      <c r="D50" s="58" t="s">
        <v>73</v>
      </c>
      <c r="E50" s="57" t="s">
        <v>106</v>
      </c>
      <c r="F50" s="59">
        <v>0.21417824074074074</v>
      </c>
      <c r="G50" s="47" t="str">
        <f t="shared" si="4"/>
        <v>7.10/km</v>
      </c>
      <c r="H50" s="48">
        <f t="shared" si="5"/>
        <v>0.07666666666666666</v>
      </c>
      <c r="I50" s="49">
        <f>F50-INDEX($F$5:$F$144,MATCH(D50,$D$5:$D$144,0))</f>
        <v>0.06283564814814815</v>
      </c>
    </row>
    <row r="51" spans="1:9" ht="18" customHeight="1">
      <c r="A51" s="46">
        <v>47</v>
      </c>
      <c r="B51" s="57" t="s">
        <v>173</v>
      </c>
      <c r="C51" s="57" t="s">
        <v>31</v>
      </c>
      <c r="D51" s="58" t="s">
        <v>73</v>
      </c>
      <c r="E51" s="57" t="s">
        <v>107</v>
      </c>
      <c r="F51" s="59">
        <v>0.2147916666666667</v>
      </c>
      <c r="G51" s="47" t="str">
        <f t="shared" si="4"/>
        <v>7.12/km</v>
      </c>
      <c r="H51" s="48">
        <f t="shared" si="5"/>
        <v>0.07728009259259261</v>
      </c>
      <c r="I51" s="49">
        <f>F51-INDEX($F$5:$F$144,MATCH(D51,$D$5:$D$144,0))</f>
        <v>0.0634490740740741</v>
      </c>
    </row>
    <row r="52" spans="1:9" ht="18" customHeight="1">
      <c r="A52" s="46">
        <v>48</v>
      </c>
      <c r="B52" s="57" t="s">
        <v>174</v>
      </c>
      <c r="C52" s="57" t="s">
        <v>175</v>
      </c>
      <c r="D52" s="58" t="s">
        <v>108</v>
      </c>
      <c r="E52" s="57" t="s">
        <v>109</v>
      </c>
      <c r="F52" s="59">
        <v>0.21484953703703702</v>
      </c>
      <c r="G52" s="47" t="str">
        <f t="shared" si="4"/>
        <v>7.12/km</v>
      </c>
      <c r="H52" s="48">
        <f t="shared" si="5"/>
        <v>0.07733796296296294</v>
      </c>
      <c r="I52" s="49">
        <f>F52-INDEX($F$5:$F$144,MATCH(D52,$D$5:$D$144,0))</f>
        <v>0</v>
      </c>
    </row>
    <row r="53" spans="1:9" ht="18" customHeight="1">
      <c r="A53" s="46">
        <v>49</v>
      </c>
      <c r="B53" s="57" t="s">
        <v>176</v>
      </c>
      <c r="C53" s="57" t="s">
        <v>177</v>
      </c>
      <c r="D53" s="58" t="s">
        <v>92</v>
      </c>
      <c r="E53" s="57" t="s">
        <v>109</v>
      </c>
      <c r="F53" s="59">
        <v>0.21487268518518518</v>
      </c>
      <c r="G53" s="47" t="str">
        <f t="shared" si="4"/>
        <v>7.12/km</v>
      </c>
      <c r="H53" s="48">
        <f t="shared" si="5"/>
        <v>0.0773611111111111</v>
      </c>
      <c r="I53" s="49">
        <f>F53-INDEX($F$5:$F$144,MATCH(D53,$D$5:$D$144,0))</f>
        <v>0.0279513888888889</v>
      </c>
    </row>
    <row r="54" spans="1:9" ht="18" customHeight="1">
      <c r="A54" s="46">
        <v>50</v>
      </c>
      <c r="B54" s="57" t="s">
        <v>178</v>
      </c>
      <c r="C54" s="57" t="s">
        <v>46</v>
      </c>
      <c r="D54" s="58" t="s">
        <v>108</v>
      </c>
      <c r="E54" s="57" t="s">
        <v>109</v>
      </c>
      <c r="F54" s="59">
        <v>0.21493055555555554</v>
      </c>
      <c r="G54" s="47" t="str">
        <f t="shared" si="4"/>
        <v>7.12/km</v>
      </c>
      <c r="H54" s="48">
        <f t="shared" si="5"/>
        <v>0.07741898148148146</v>
      </c>
      <c r="I54" s="49">
        <f>F54-INDEX($F$5:$F$144,MATCH(D54,$D$5:$D$144,0))</f>
        <v>8.101851851852193E-05</v>
      </c>
    </row>
    <row r="55" spans="1:9" ht="18" customHeight="1">
      <c r="A55" s="46">
        <v>51</v>
      </c>
      <c r="B55" s="57" t="s">
        <v>33</v>
      </c>
      <c r="C55" s="57" t="s">
        <v>35</v>
      </c>
      <c r="D55" s="58" t="s">
        <v>67</v>
      </c>
      <c r="E55" s="57" t="s">
        <v>89</v>
      </c>
      <c r="F55" s="59">
        <v>0.2155439814814815</v>
      </c>
      <c r="G55" s="47" t="str">
        <f t="shared" si="4"/>
        <v>7.13/km</v>
      </c>
      <c r="H55" s="48">
        <f t="shared" si="5"/>
        <v>0.07803240740740741</v>
      </c>
      <c r="I55" s="49">
        <f>F55-INDEX($F$5:$F$144,MATCH(D55,$D$5:$D$144,0))</f>
        <v>0.0725462962962963</v>
      </c>
    </row>
    <row r="56" spans="1:9" ht="18" customHeight="1">
      <c r="A56" s="46">
        <v>52</v>
      </c>
      <c r="B56" s="57" t="s">
        <v>179</v>
      </c>
      <c r="C56" s="57" t="s">
        <v>40</v>
      </c>
      <c r="D56" s="58" t="s">
        <v>80</v>
      </c>
      <c r="E56" s="57" t="s">
        <v>110</v>
      </c>
      <c r="F56" s="59">
        <v>0.21596064814814817</v>
      </c>
      <c r="G56" s="47" t="str">
        <f t="shared" si="4"/>
        <v>7.14/km</v>
      </c>
      <c r="H56" s="48">
        <f t="shared" si="5"/>
        <v>0.07844907407407409</v>
      </c>
      <c r="I56" s="49">
        <f>F56-INDEX($F$5:$F$144,MATCH(D56,$D$5:$D$144,0))</f>
        <v>0.050416666666666665</v>
      </c>
    </row>
    <row r="57" spans="1:9" ht="18" customHeight="1">
      <c r="A57" s="46">
        <v>53</v>
      </c>
      <c r="B57" s="57" t="s">
        <v>180</v>
      </c>
      <c r="C57" s="57" t="s">
        <v>203</v>
      </c>
      <c r="D57" s="58" t="s">
        <v>111</v>
      </c>
      <c r="E57" s="57" t="s">
        <v>91</v>
      </c>
      <c r="F57" s="59">
        <v>0.21769675925925924</v>
      </c>
      <c r="G57" s="47" t="str">
        <f t="shared" si="4"/>
        <v>7.17/km</v>
      </c>
      <c r="H57" s="48">
        <f t="shared" si="5"/>
        <v>0.08018518518518516</v>
      </c>
      <c r="I57" s="49">
        <f>F57-INDEX($F$5:$F$144,MATCH(D57,$D$5:$D$144,0))</f>
        <v>0</v>
      </c>
    </row>
    <row r="58" spans="1:9" ht="18" customHeight="1">
      <c r="A58" s="46">
        <v>54</v>
      </c>
      <c r="B58" s="57" t="s">
        <v>204</v>
      </c>
      <c r="C58" s="57" t="s">
        <v>14</v>
      </c>
      <c r="D58" s="58" t="s">
        <v>78</v>
      </c>
      <c r="E58" s="57" t="s">
        <v>112</v>
      </c>
      <c r="F58" s="59">
        <v>0.22133101851851852</v>
      </c>
      <c r="G58" s="47" t="str">
        <f t="shared" si="4"/>
        <v>7.25/km</v>
      </c>
      <c r="H58" s="48">
        <f t="shared" si="5"/>
        <v>0.08381944444444445</v>
      </c>
      <c r="I58" s="49">
        <f>F58-INDEX($F$5:$F$144,MATCH(D58,$D$5:$D$144,0))</f>
        <v>0.05658564814814815</v>
      </c>
    </row>
    <row r="59" spans="1:9" ht="18" customHeight="1">
      <c r="A59" s="46">
        <v>55</v>
      </c>
      <c r="B59" s="57" t="s">
        <v>181</v>
      </c>
      <c r="C59" s="57" t="s">
        <v>11</v>
      </c>
      <c r="D59" s="58" t="s">
        <v>94</v>
      </c>
      <c r="E59" s="57" t="s">
        <v>113</v>
      </c>
      <c r="F59" s="59">
        <v>0.22391203703703702</v>
      </c>
      <c r="G59" s="47" t="str">
        <f t="shared" si="4"/>
        <v>7.30/km</v>
      </c>
      <c r="H59" s="48">
        <f t="shared" si="5"/>
        <v>0.08640046296296294</v>
      </c>
      <c r="I59" s="49">
        <f>F59-INDEX($F$5:$F$144,MATCH(D59,$D$5:$D$144,0))</f>
        <v>0.027233796296296298</v>
      </c>
    </row>
    <row r="60" spans="1:9" ht="18" customHeight="1">
      <c r="A60" s="46">
        <v>56</v>
      </c>
      <c r="B60" s="57" t="s">
        <v>182</v>
      </c>
      <c r="C60" s="57" t="s">
        <v>13</v>
      </c>
      <c r="D60" s="58" t="s">
        <v>92</v>
      </c>
      <c r="E60" s="57" t="s">
        <v>112</v>
      </c>
      <c r="F60" s="59">
        <v>0.22392361111111111</v>
      </c>
      <c r="G60" s="47" t="str">
        <f t="shared" si="4"/>
        <v>7.30/km</v>
      </c>
      <c r="H60" s="48">
        <f t="shared" si="5"/>
        <v>0.08641203703703704</v>
      </c>
      <c r="I60" s="49">
        <f>F60-INDEX($F$5:$F$144,MATCH(D60,$D$5:$D$144,0))</f>
        <v>0.037002314814814835</v>
      </c>
    </row>
    <row r="61" spans="1:9" ht="18" customHeight="1">
      <c r="A61" s="46">
        <v>57</v>
      </c>
      <c r="B61" s="57" t="s">
        <v>183</v>
      </c>
      <c r="C61" s="57" t="s">
        <v>24</v>
      </c>
      <c r="D61" s="58" t="s">
        <v>67</v>
      </c>
      <c r="E61" s="57" t="s">
        <v>89</v>
      </c>
      <c r="F61" s="59">
        <v>0.2248611111111111</v>
      </c>
      <c r="G61" s="47" t="str">
        <f t="shared" si="4"/>
        <v>7.32/km</v>
      </c>
      <c r="H61" s="48">
        <f t="shared" si="5"/>
        <v>0.08734953703703702</v>
      </c>
      <c r="I61" s="49">
        <f>F61-INDEX($F$5:$F$144,MATCH(D61,$D$5:$D$144,0))</f>
        <v>0.08186342592592591</v>
      </c>
    </row>
    <row r="62" spans="1:9" ht="18" customHeight="1">
      <c r="A62" s="46">
        <v>58</v>
      </c>
      <c r="B62" s="57" t="s">
        <v>184</v>
      </c>
      <c r="C62" s="57" t="s">
        <v>50</v>
      </c>
      <c r="D62" s="58" t="s">
        <v>92</v>
      </c>
      <c r="E62" s="57" t="s">
        <v>114</v>
      </c>
      <c r="F62" s="59">
        <v>0.2284375</v>
      </c>
      <c r="G62" s="47" t="str">
        <f t="shared" si="4"/>
        <v>7.39/km</v>
      </c>
      <c r="H62" s="48">
        <f t="shared" si="5"/>
        <v>0.09092592592592591</v>
      </c>
      <c r="I62" s="49">
        <f>F62-INDEX($F$5:$F$144,MATCH(D62,$D$5:$D$144,0))</f>
        <v>0.04151620370370371</v>
      </c>
    </row>
    <row r="63" spans="1:9" ht="18" customHeight="1">
      <c r="A63" s="46">
        <v>59</v>
      </c>
      <c r="B63" s="57" t="s">
        <v>185</v>
      </c>
      <c r="C63" s="57" t="s">
        <v>186</v>
      </c>
      <c r="D63" s="58" t="s">
        <v>73</v>
      </c>
      <c r="E63" s="57" t="s">
        <v>109</v>
      </c>
      <c r="F63" s="59">
        <v>0.22974537037037038</v>
      </c>
      <c r="G63" s="47" t="str">
        <f t="shared" si="4"/>
        <v>7.42/km</v>
      </c>
      <c r="H63" s="48">
        <f t="shared" si="5"/>
        <v>0.0922337962962963</v>
      </c>
      <c r="I63" s="49">
        <f>F63-INDEX($F$5:$F$144,MATCH(D63,$D$5:$D$144,0))</f>
        <v>0.0784027777777778</v>
      </c>
    </row>
    <row r="64" spans="1:9" ht="18" customHeight="1">
      <c r="A64" s="46">
        <v>60</v>
      </c>
      <c r="B64" s="57" t="s">
        <v>187</v>
      </c>
      <c r="C64" s="57" t="s">
        <v>14</v>
      </c>
      <c r="D64" s="58" t="s">
        <v>94</v>
      </c>
      <c r="E64" s="57" t="s">
        <v>115</v>
      </c>
      <c r="F64" s="59">
        <v>0.23026620370370368</v>
      </c>
      <c r="G64" s="47" t="str">
        <f>TEXT(INT((HOUR(F64)*3600+MINUTE(F64)*60+SECOND(F64))/$I$3/60),"0")&amp;"."&amp;TEXT(MOD((HOUR(F64)*3600+MINUTE(F64)*60+SECOND(F64))/$I$3,60),"00")&amp;"/km"</f>
        <v>7.43/km</v>
      </c>
      <c r="H64" s="48">
        <f>F64-$F$5</f>
        <v>0.0927546296296296</v>
      </c>
      <c r="I64" s="49">
        <f>F64-INDEX($F$5:$F$144,MATCH(D64,$D$5:$D$144,0))</f>
        <v>0.03358796296296296</v>
      </c>
    </row>
    <row r="65" spans="1:9" ht="18" customHeight="1">
      <c r="A65" s="46">
        <v>61</v>
      </c>
      <c r="B65" s="57" t="s">
        <v>188</v>
      </c>
      <c r="C65" s="57" t="s">
        <v>23</v>
      </c>
      <c r="D65" s="58" t="s">
        <v>73</v>
      </c>
      <c r="E65" s="57" t="s">
        <v>116</v>
      </c>
      <c r="F65" s="59">
        <v>0.23173611111111111</v>
      </c>
      <c r="G65" s="47" t="str">
        <f>TEXT(INT((HOUR(F65)*3600+MINUTE(F65)*60+SECOND(F65))/$I$3/60),"0")&amp;"."&amp;TEXT(MOD((HOUR(F65)*3600+MINUTE(F65)*60+SECOND(F65))/$I$3,60),"00")&amp;"/km"</f>
        <v>7.46/km</v>
      </c>
      <c r="H65" s="48">
        <f>F65-$F$5</f>
        <v>0.09422453703703704</v>
      </c>
      <c r="I65" s="49">
        <f>F65-INDEX($F$5:$F$144,MATCH(D65,$D$5:$D$144,0))</f>
        <v>0.08039351851851853</v>
      </c>
    </row>
    <row r="66" spans="1:9" ht="18" customHeight="1">
      <c r="A66" s="46">
        <v>62</v>
      </c>
      <c r="B66" s="57" t="s">
        <v>205</v>
      </c>
      <c r="C66" s="57" t="s">
        <v>189</v>
      </c>
      <c r="D66" s="58" t="s">
        <v>108</v>
      </c>
      <c r="E66" s="57" t="s">
        <v>79</v>
      </c>
      <c r="F66" s="59">
        <v>0.24078703703703705</v>
      </c>
      <c r="G66" s="47" t="str">
        <f>TEXT(INT((HOUR(F66)*3600+MINUTE(F66)*60+SECOND(F66))/$I$3/60),"0")&amp;"."&amp;TEXT(MOD((HOUR(F66)*3600+MINUTE(F66)*60+SECOND(F66))/$I$3,60),"00")&amp;"/km"</f>
        <v>8.04/km</v>
      </c>
      <c r="H66" s="48">
        <f>F66-$F$5</f>
        <v>0.10327546296296297</v>
      </c>
      <c r="I66" s="49">
        <f>F66-INDEX($F$5:$F$144,MATCH(D66,$D$5:$D$144,0))</f>
        <v>0.02593750000000003</v>
      </c>
    </row>
    <row r="67" spans="1:9" ht="18" customHeight="1">
      <c r="A67" s="46">
        <v>63</v>
      </c>
      <c r="B67" s="57" t="s">
        <v>190</v>
      </c>
      <c r="C67" s="57" t="s">
        <v>44</v>
      </c>
      <c r="D67" s="58" t="s">
        <v>78</v>
      </c>
      <c r="E67" s="57" t="s">
        <v>117</v>
      </c>
      <c r="F67" s="59">
        <v>0.24079861111111112</v>
      </c>
      <c r="G67" s="47" t="str">
        <f aca="true" t="shared" si="6" ref="G67:G74">TEXT(INT((HOUR(F67)*3600+MINUTE(F67)*60+SECOND(F67))/$I$3/60),"0")&amp;"."&amp;TEXT(MOD((HOUR(F67)*3600+MINUTE(F67)*60+SECOND(F67))/$I$3,60),"00")&amp;"/km"</f>
        <v>8.04/km</v>
      </c>
      <c r="H67" s="48">
        <f aca="true" t="shared" si="7" ref="H67:H74">F67-$F$5</f>
        <v>0.10328703703703704</v>
      </c>
      <c r="I67" s="49">
        <f>F67-INDEX($F$5:$F$144,MATCH(D67,$D$5:$D$144,0))</f>
        <v>0.07605324074074074</v>
      </c>
    </row>
    <row r="68" spans="1:9" ht="18" customHeight="1">
      <c r="A68" s="46">
        <v>64</v>
      </c>
      <c r="B68" s="57" t="s">
        <v>191</v>
      </c>
      <c r="C68" s="57" t="s">
        <v>56</v>
      </c>
      <c r="D68" s="58" t="s">
        <v>118</v>
      </c>
      <c r="E68" s="57" t="s">
        <v>119</v>
      </c>
      <c r="F68" s="59">
        <v>0.24082175925925928</v>
      </c>
      <c r="G68" s="47" t="str">
        <f t="shared" si="6"/>
        <v>8.04/km</v>
      </c>
      <c r="H68" s="48">
        <f t="shared" si="7"/>
        <v>0.1033101851851852</v>
      </c>
      <c r="I68" s="49">
        <f>F68-INDEX($F$5:$F$144,MATCH(D68,$D$5:$D$144,0))</f>
        <v>0</v>
      </c>
    </row>
    <row r="69" spans="1:9" ht="18" customHeight="1">
      <c r="A69" s="46">
        <v>65</v>
      </c>
      <c r="B69" s="57" t="s">
        <v>192</v>
      </c>
      <c r="C69" s="57" t="s">
        <v>28</v>
      </c>
      <c r="D69" s="58" t="s">
        <v>80</v>
      </c>
      <c r="E69" s="57" t="s">
        <v>95</v>
      </c>
      <c r="F69" s="59">
        <v>0.24254629629629632</v>
      </c>
      <c r="G69" s="47" t="str">
        <f t="shared" si="6"/>
        <v>8.07/km</v>
      </c>
      <c r="H69" s="48">
        <f t="shared" si="7"/>
        <v>0.10503472222222224</v>
      </c>
      <c r="I69" s="49">
        <f>F69-INDEX($F$5:$F$144,MATCH(D69,$D$5:$D$144,0))</f>
        <v>0.07700231481481482</v>
      </c>
    </row>
    <row r="70" spans="1:9" ht="18" customHeight="1">
      <c r="A70" s="46">
        <v>66</v>
      </c>
      <c r="B70" s="57" t="s">
        <v>48</v>
      </c>
      <c r="C70" s="57" t="s">
        <v>39</v>
      </c>
      <c r="D70" s="58" t="s">
        <v>111</v>
      </c>
      <c r="E70" s="57" t="s">
        <v>95</v>
      </c>
      <c r="F70" s="59">
        <v>0.24256944444444442</v>
      </c>
      <c r="G70" s="47" t="str">
        <f t="shared" si="6"/>
        <v>8.07/km</v>
      </c>
      <c r="H70" s="48">
        <f t="shared" si="7"/>
        <v>0.10505787037037034</v>
      </c>
      <c r="I70" s="49">
        <f>F70-INDEX($F$5:$F$144,MATCH(D70,$D$5:$D$144,0))</f>
        <v>0.024872685185185178</v>
      </c>
    </row>
    <row r="71" spans="1:9" ht="18" customHeight="1">
      <c r="A71" s="46">
        <v>67</v>
      </c>
      <c r="B71" s="57" t="s">
        <v>193</v>
      </c>
      <c r="C71" s="57" t="s">
        <v>194</v>
      </c>
      <c r="D71" s="58" t="s">
        <v>120</v>
      </c>
      <c r="E71" s="57" t="s">
        <v>121</v>
      </c>
      <c r="F71" s="59">
        <v>0.24258101851851852</v>
      </c>
      <c r="G71" s="47" t="str">
        <f t="shared" si="6"/>
        <v>8.07/km</v>
      </c>
      <c r="H71" s="48">
        <f t="shared" si="7"/>
        <v>0.10506944444444444</v>
      </c>
      <c r="I71" s="49">
        <f>F71-INDEX($F$5:$F$144,MATCH(D71,$D$5:$D$144,0))</f>
        <v>0</v>
      </c>
    </row>
    <row r="72" spans="1:9" ht="18" customHeight="1">
      <c r="A72" s="46">
        <v>68</v>
      </c>
      <c r="B72" s="57" t="s">
        <v>19</v>
      </c>
      <c r="C72" s="57" t="s">
        <v>45</v>
      </c>
      <c r="D72" s="58" t="s">
        <v>92</v>
      </c>
      <c r="E72" s="57" t="s">
        <v>122</v>
      </c>
      <c r="F72" s="59">
        <v>0.2520833333333333</v>
      </c>
      <c r="G72" s="47" t="str">
        <f t="shared" si="6"/>
        <v>8.27/km</v>
      </c>
      <c r="H72" s="48">
        <f t="shared" si="7"/>
        <v>0.11457175925925925</v>
      </c>
      <c r="I72" s="49">
        <f>F72-INDEX($F$5:$F$144,MATCH(D72,$D$5:$D$144,0))</f>
        <v>0.06516203703703705</v>
      </c>
    </row>
    <row r="73" spans="1:9" ht="18" customHeight="1">
      <c r="A73" s="46">
        <v>69</v>
      </c>
      <c r="B73" s="57" t="s">
        <v>195</v>
      </c>
      <c r="C73" s="57" t="s">
        <v>22</v>
      </c>
      <c r="D73" s="58" t="s">
        <v>94</v>
      </c>
      <c r="E73" s="57" t="s">
        <v>123</v>
      </c>
      <c r="F73" s="59">
        <v>0.2544444444444444</v>
      </c>
      <c r="G73" s="47" t="str">
        <f t="shared" si="6"/>
        <v>8.31/km</v>
      </c>
      <c r="H73" s="48">
        <f t="shared" si="7"/>
        <v>0.11693287037037034</v>
      </c>
      <c r="I73" s="49">
        <f>F73-INDEX($F$5:$F$144,MATCH(D73,$D$5:$D$144,0))</f>
        <v>0.057766203703703695</v>
      </c>
    </row>
    <row r="74" spans="1:9" ht="18" customHeight="1">
      <c r="A74" s="50">
        <v>70</v>
      </c>
      <c r="B74" s="60" t="s">
        <v>196</v>
      </c>
      <c r="C74" s="60" t="s">
        <v>197</v>
      </c>
      <c r="D74" s="61" t="s">
        <v>92</v>
      </c>
      <c r="E74" s="60" t="s">
        <v>124</v>
      </c>
      <c r="F74" s="62">
        <v>0.2623726851851852</v>
      </c>
      <c r="G74" s="51" t="str">
        <f t="shared" si="6"/>
        <v>8.47/km</v>
      </c>
      <c r="H74" s="52">
        <f t="shared" si="7"/>
        <v>0.12486111111111112</v>
      </c>
      <c r="I74" s="53">
        <f>F74-INDEX($F$5:$F$144,MATCH(D74,$D$5:$D$144,0))</f>
        <v>0.07545138888888892</v>
      </c>
    </row>
  </sheetData>
  <sheetProtection/>
  <autoFilter ref="A4:I74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4" t="str">
        <f>Individuale!A1</f>
        <v>Ultramaratona del Terminillo</v>
      </c>
      <c r="B1" s="35"/>
      <c r="C1" s="36"/>
    </row>
    <row r="2" spans="1:3" ht="24" customHeight="1">
      <c r="A2" s="37" t="str">
        <f>Individuale!B3</f>
        <v>Rieti (RI) Italia - Domenica 16/07/2017</v>
      </c>
      <c r="B2" s="38"/>
      <c r="C2" s="39"/>
    </row>
    <row r="3" spans="1:3" ht="24" customHeight="1">
      <c r="A3" s="40"/>
      <c r="B3" s="41" t="s">
        <v>64</v>
      </c>
      <c r="C3" s="42">
        <f>SUM(C5:C992)</f>
        <v>70</v>
      </c>
    </row>
    <row r="4" spans="1:3" ht="24" customHeight="1">
      <c r="A4" s="43" t="s">
        <v>1</v>
      </c>
      <c r="B4" s="44" t="s">
        <v>5</v>
      </c>
      <c r="C4" s="45" t="s">
        <v>63</v>
      </c>
    </row>
    <row r="5" spans="1:3" ht="18" customHeight="1">
      <c r="A5" s="68">
        <v>1</v>
      </c>
      <c r="B5" s="69" t="s">
        <v>21</v>
      </c>
      <c r="C5" s="70">
        <v>7</v>
      </c>
    </row>
    <row r="6" spans="1:3" ht="18" customHeight="1">
      <c r="A6" s="11">
        <v>2</v>
      </c>
      <c r="B6" s="12" t="s">
        <v>109</v>
      </c>
      <c r="C6" s="13">
        <v>4</v>
      </c>
    </row>
    <row r="7" spans="1:3" ht="18" customHeight="1">
      <c r="A7" s="11">
        <v>3</v>
      </c>
      <c r="B7" s="12" t="s">
        <v>95</v>
      </c>
      <c r="C7" s="13">
        <v>4</v>
      </c>
    </row>
    <row r="8" spans="1:3" ht="18" customHeight="1">
      <c r="A8" s="11">
        <v>4</v>
      </c>
      <c r="B8" s="12" t="s">
        <v>89</v>
      </c>
      <c r="C8" s="13">
        <v>4</v>
      </c>
    </row>
    <row r="9" spans="1:3" ht="18" customHeight="1">
      <c r="A9" s="11">
        <v>5</v>
      </c>
      <c r="B9" s="12" t="s">
        <v>32</v>
      </c>
      <c r="C9" s="13">
        <v>2</v>
      </c>
    </row>
    <row r="10" spans="1:3" ht="18" customHeight="1">
      <c r="A10" s="11">
        <v>6</v>
      </c>
      <c r="B10" s="12" t="s">
        <v>112</v>
      </c>
      <c r="C10" s="13">
        <v>2</v>
      </c>
    </row>
    <row r="11" spans="1:3" ht="18" customHeight="1">
      <c r="A11" s="11">
        <v>7</v>
      </c>
      <c r="B11" s="12" t="s">
        <v>75</v>
      </c>
      <c r="C11" s="13">
        <v>2</v>
      </c>
    </row>
    <row r="12" spans="1:3" ht="18" customHeight="1">
      <c r="A12" s="11">
        <v>8</v>
      </c>
      <c r="B12" s="12" t="s">
        <v>20</v>
      </c>
      <c r="C12" s="13">
        <v>2</v>
      </c>
    </row>
    <row r="13" spans="1:3" ht="18" customHeight="1">
      <c r="A13" s="11">
        <v>9</v>
      </c>
      <c r="B13" s="12" t="s">
        <v>91</v>
      </c>
      <c r="C13" s="13">
        <v>2</v>
      </c>
    </row>
    <row r="14" spans="1:3" ht="18" customHeight="1">
      <c r="A14" s="11">
        <v>10</v>
      </c>
      <c r="B14" s="12" t="s">
        <v>79</v>
      </c>
      <c r="C14" s="13">
        <v>2</v>
      </c>
    </row>
    <row r="15" spans="1:3" ht="18" customHeight="1">
      <c r="A15" s="11">
        <v>11</v>
      </c>
      <c r="B15" s="12" t="s">
        <v>99</v>
      </c>
      <c r="C15" s="13">
        <v>2</v>
      </c>
    </row>
    <row r="16" spans="1:3" ht="18" customHeight="1">
      <c r="A16" s="11">
        <v>12</v>
      </c>
      <c r="B16" s="12" t="s">
        <v>76</v>
      </c>
      <c r="C16" s="13">
        <v>1</v>
      </c>
    </row>
    <row r="17" spans="1:3" ht="18" customHeight="1">
      <c r="A17" s="11">
        <v>13</v>
      </c>
      <c r="B17" s="12" t="s">
        <v>123</v>
      </c>
      <c r="C17" s="13">
        <v>1</v>
      </c>
    </row>
    <row r="18" spans="1:3" ht="18" customHeight="1">
      <c r="A18" s="11">
        <v>14</v>
      </c>
      <c r="B18" s="12" t="s">
        <v>105</v>
      </c>
      <c r="C18" s="13">
        <v>1</v>
      </c>
    </row>
    <row r="19" spans="1:3" ht="18" customHeight="1">
      <c r="A19" s="11">
        <v>15</v>
      </c>
      <c r="B19" s="12" t="s">
        <v>93</v>
      </c>
      <c r="C19" s="13">
        <v>1</v>
      </c>
    </row>
    <row r="20" spans="1:3" ht="18" customHeight="1">
      <c r="A20" s="11">
        <v>16</v>
      </c>
      <c r="B20" s="12" t="s">
        <v>86</v>
      </c>
      <c r="C20" s="13">
        <v>1</v>
      </c>
    </row>
    <row r="21" spans="1:3" ht="18" customHeight="1">
      <c r="A21" s="11">
        <v>17</v>
      </c>
      <c r="B21" s="12" t="s">
        <v>103</v>
      </c>
      <c r="C21" s="13">
        <v>1</v>
      </c>
    </row>
    <row r="22" spans="1:3" ht="18" customHeight="1">
      <c r="A22" s="11">
        <v>18</v>
      </c>
      <c r="B22" s="12" t="s">
        <v>72</v>
      </c>
      <c r="C22" s="13">
        <v>1</v>
      </c>
    </row>
    <row r="23" spans="1:3" ht="18" customHeight="1">
      <c r="A23" s="11">
        <v>19</v>
      </c>
      <c r="B23" s="12" t="s">
        <v>122</v>
      </c>
      <c r="C23" s="13">
        <v>1</v>
      </c>
    </row>
    <row r="24" spans="1:3" ht="18" customHeight="1">
      <c r="A24" s="11">
        <v>20</v>
      </c>
      <c r="B24" s="12" t="s">
        <v>113</v>
      </c>
      <c r="C24" s="13">
        <v>1</v>
      </c>
    </row>
    <row r="25" spans="1:3" ht="18" customHeight="1">
      <c r="A25" s="11">
        <v>21</v>
      </c>
      <c r="B25" s="12" t="s">
        <v>88</v>
      </c>
      <c r="C25" s="13">
        <v>1</v>
      </c>
    </row>
    <row r="26" spans="1:3" ht="18" customHeight="1">
      <c r="A26" s="11">
        <v>22</v>
      </c>
      <c r="B26" s="12" t="s">
        <v>85</v>
      </c>
      <c r="C26" s="13">
        <v>1</v>
      </c>
    </row>
    <row r="27" spans="1:3" ht="18" customHeight="1">
      <c r="A27" s="11">
        <v>23</v>
      </c>
      <c r="B27" s="12" t="s">
        <v>68</v>
      </c>
      <c r="C27" s="13">
        <v>1</v>
      </c>
    </row>
    <row r="28" spans="1:3" ht="18" customHeight="1">
      <c r="A28" s="11">
        <v>24</v>
      </c>
      <c r="B28" s="12" t="s">
        <v>51</v>
      </c>
      <c r="C28" s="13">
        <v>1</v>
      </c>
    </row>
    <row r="29" spans="1:3" ht="18" customHeight="1">
      <c r="A29" s="11">
        <v>25</v>
      </c>
      <c r="B29" s="12" t="s">
        <v>77</v>
      </c>
      <c r="C29" s="13">
        <v>1</v>
      </c>
    </row>
    <row r="30" spans="1:3" ht="18" customHeight="1">
      <c r="A30" s="11">
        <v>26</v>
      </c>
      <c r="B30" s="12" t="s">
        <v>115</v>
      </c>
      <c r="C30" s="13">
        <v>1</v>
      </c>
    </row>
    <row r="31" spans="1:3" ht="18" customHeight="1">
      <c r="A31" s="11">
        <v>27</v>
      </c>
      <c r="B31" s="12" t="s">
        <v>124</v>
      </c>
      <c r="C31" s="13">
        <v>1</v>
      </c>
    </row>
    <row r="32" spans="1:3" ht="18" customHeight="1">
      <c r="A32" s="11">
        <v>28</v>
      </c>
      <c r="B32" s="12" t="s">
        <v>90</v>
      </c>
      <c r="C32" s="13">
        <v>1</v>
      </c>
    </row>
    <row r="33" spans="1:3" ht="18" customHeight="1">
      <c r="A33" s="11">
        <v>29</v>
      </c>
      <c r="B33" s="12" t="s">
        <v>102</v>
      </c>
      <c r="C33" s="13">
        <v>1</v>
      </c>
    </row>
    <row r="34" spans="1:3" ht="18" customHeight="1">
      <c r="A34" s="11">
        <v>30</v>
      </c>
      <c r="B34" s="12" t="s">
        <v>66</v>
      </c>
      <c r="C34" s="13">
        <v>1</v>
      </c>
    </row>
    <row r="35" spans="1:3" ht="18" customHeight="1">
      <c r="A35" s="11">
        <v>31</v>
      </c>
      <c r="B35" s="12" t="s">
        <v>83</v>
      </c>
      <c r="C35" s="13">
        <v>1</v>
      </c>
    </row>
    <row r="36" spans="1:3" ht="18" customHeight="1">
      <c r="A36" s="11">
        <v>32</v>
      </c>
      <c r="B36" s="12" t="s">
        <v>119</v>
      </c>
      <c r="C36" s="13">
        <v>1</v>
      </c>
    </row>
    <row r="37" spans="1:3" ht="18" customHeight="1">
      <c r="A37" s="11">
        <v>33</v>
      </c>
      <c r="B37" s="12" t="s">
        <v>106</v>
      </c>
      <c r="C37" s="13">
        <v>1</v>
      </c>
    </row>
    <row r="38" spans="1:3" ht="18" customHeight="1">
      <c r="A38" s="11">
        <v>34</v>
      </c>
      <c r="B38" s="12" t="s">
        <v>100</v>
      </c>
      <c r="C38" s="13">
        <v>1</v>
      </c>
    </row>
    <row r="39" spans="1:3" ht="18" customHeight="1">
      <c r="A39" s="11">
        <v>35</v>
      </c>
      <c r="B39" s="12" t="s">
        <v>107</v>
      </c>
      <c r="C39" s="13">
        <v>1</v>
      </c>
    </row>
    <row r="40" spans="1:3" ht="18" customHeight="1">
      <c r="A40" s="11">
        <v>36</v>
      </c>
      <c r="B40" s="12" t="s">
        <v>84</v>
      </c>
      <c r="C40" s="13">
        <v>1</v>
      </c>
    </row>
    <row r="41" spans="1:3" ht="18" customHeight="1">
      <c r="A41" s="11">
        <v>37</v>
      </c>
      <c r="B41" s="12" t="s">
        <v>96</v>
      </c>
      <c r="C41" s="13">
        <v>1</v>
      </c>
    </row>
    <row r="42" spans="1:3" ht="18" customHeight="1">
      <c r="A42" s="11">
        <v>38</v>
      </c>
      <c r="B42" s="12" t="s">
        <v>97</v>
      </c>
      <c r="C42" s="13">
        <v>1</v>
      </c>
    </row>
    <row r="43" spans="1:3" ht="18" customHeight="1">
      <c r="A43" s="11">
        <v>39</v>
      </c>
      <c r="B43" s="12" t="s">
        <v>70</v>
      </c>
      <c r="C43" s="13">
        <v>1</v>
      </c>
    </row>
    <row r="44" spans="1:3" ht="18" customHeight="1">
      <c r="A44" s="11">
        <v>40</v>
      </c>
      <c r="B44" s="12" t="s">
        <v>116</v>
      </c>
      <c r="C44" s="13">
        <v>1</v>
      </c>
    </row>
    <row r="45" spans="1:3" ht="18" customHeight="1">
      <c r="A45" s="11">
        <v>41</v>
      </c>
      <c r="B45" s="12" t="s">
        <v>117</v>
      </c>
      <c r="C45" s="13">
        <v>1</v>
      </c>
    </row>
    <row r="46" spans="1:3" ht="18" customHeight="1">
      <c r="A46" s="11">
        <v>42</v>
      </c>
      <c r="B46" s="12" t="s">
        <v>98</v>
      </c>
      <c r="C46" s="13">
        <v>1</v>
      </c>
    </row>
    <row r="47" spans="1:3" ht="18" customHeight="1">
      <c r="A47" s="11">
        <v>43</v>
      </c>
      <c r="B47" s="12" t="s">
        <v>81</v>
      </c>
      <c r="C47" s="13">
        <v>1</v>
      </c>
    </row>
    <row r="48" spans="1:3" ht="18" customHeight="1">
      <c r="A48" s="11">
        <v>44</v>
      </c>
      <c r="B48" s="12" t="s">
        <v>114</v>
      </c>
      <c r="C48" s="13">
        <v>1</v>
      </c>
    </row>
    <row r="49" spans="1:3" ht="18" customHeight="1">
      <c r="A49" s="11">
        <v>45</v>
      </c>
      <c r="B49" s="12" t="s">
        <v>101</v>
      </c>
      <c r="C49" s="13">
        <v>1</v>
      </c>
    </row>
    <row r="50" spans="1:3" ht="18" customHeight="1">
      <c r="A50" s="11">
        <v>46</v>
      </c>
      <c r="B50" s="12" t="s">
        <v>104</v>
      </c>
      <c r="C50" s="13">
        <v>1</v>
      </c>
    </row>
    <row r="51" spans="1:3" ht="18" customHeight="1">
      <c r="A51" s="11">
        <v>47</v>
      </c>
      <c r="B51" s="12" t="s">
        <v>110</v>
      </c>
      <c r="C51" s="13">
        <v>1</v>
      </c>
    </row>
    <row r="52" spans="1:3" ht="18" customHeight="1">
      <c r="A52" s="14">
        <v>48</v>
      </c>
      <c r="B52" s="15" t="s">
        <v>121</v>
      </c>
      <c r="C52" s="16">
        <v>1</v>
      </c>
    </row>
    <row r="53" ht="18" customHeight="1"/>
  </sheetData>
  <sheetProtection/>
  <autoFilter ref="A4:C4">
    <sortState ref="A5:C52">
      <sortCondition descending="1" sortBy="value" ref="C5:C52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2017-07-19T21:08:34Z</dcterms:modified>
  <cp:category/>
  <cp:version/>
  <cp:contentType/>
  <cp:contentStatus/>
</cp:coreProperties>
</file>