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<sst xmlns="http://schemas.openxmlformats.org/spreadsheetml/2006/main" count="497" uniqueCount="258">
  <si>
    <t>DI FELICE</t>
  </si>
  <si>
    <t>DI MARTINO</t>
  </si>
  <si>
    <t>PARIS</t>
  </si>
  <si>
    <t>D'ALESSANDRO</t>
  </si>
  <si>
    <t>FRANCHI</t>
  </si>
  <si>
    <t>Giuseppe</t>
  </si>
  <si>
    <t>SM-35</t>
  </si>
  <si>
    <t>Avis - Aido Rieti</t>
  </si>
  <si>
    <t>Giulio</t>
  </si>
  <si>
    <t>Amat-M</t>
  </si>
  <si>
    <t>Italia Marthon Club</t>
  </si>
  <si>
    <t>FAVORITO</t>
  </si>
  <si>
    <t>Marco</t>
  </si>
  <si>
    <t>SM-45</t>
  </si>
  <si>
    <t>A.S. Runners San Gemini</t>
  </si>
  <si>
    <t>Fabio</t>
  </si>
  <si>
    <t>Footworks Sporting Team Roma</t>
  </si>
  <si>
    <t>DI GIULIO</t>
  </si>
  <si>
    <t>Francesco</t>
  </si>
  <si>
    <t>SM-40</t>
  </si>
  <si>
    <t>Atletica Faleria Vt</t>
  </si>
  <si>
    <t>TRABUCCO</t>
  </si>
  <si>
    <t>Antonio</t>
  </si>
  <si>
    <t>Running Futura</t>
  </si>
  <si>
    <t>TRIPICIANO</t>
  </si>
  <si>
    <t>Dario</t>
  </si>
  <si>
    <t>Sabina Marathon Club</t>
  </si>
  <si>
    <t>D'EMIDIO</t>
  </si>
  <si>
    <t>Massimo</t>
  </si>
  <si>
    <t>Bancari Romani</t>
  </si>
  <si>
    <t>Pietro</t>
  </si>
  <si>
    <t>G.S. Pizzeria Podista</t>
  </si>
  <si>
    <t>SUTERA</t>
  </si>
  <si>
    <t>A.S.D. I Runners</t>
  </si>
  <si>
    <t>Giorgio</t>
  </si>
  <si>
    <t>MONTINI</t>
  </si>
  <si>
    <t>Federico</t>
  </si>
  <si>
    <t>Roma Road Runners</t>
  </si>
  <si>
    <t>Cristian</t>
  </si>
  <si>
    <t>A.S.D. Palestrina Running</t>
  </si>
  <si>
    <t>DADDARIO</t>
  </si>
  <si>
    <t>Luca</t>
  </si>
  <si>
    <t>G.S.D. K42 Roma</t>
  </si>
  <si>
    <t>TAZZA</t>
  </si>
  <si>
    <t>Atletica Mirycae Tr</t>
  </si>
  <si>
    <t>BALDONI</t>
  </si>
  <si>
    <t>BARTOLLINI</t>
  </si>
  <si>
    <t>Sandro</t>
  </si>
  <si>
    <t>SM-50</t>
  </si>
  <si>
    <t>ALFANI</t>
  </si>
  <si>
    <t>Enrico</t>
  </si>
  <si>
    <t>Tivoli Marathon</t>
  </si>
  <si>
    <t>Mauro</t>
  </si>
  <si>
    <t>SM-55</t>
  </si>
  <si>
    <t>G.S. Lital</t>
  </si>
  <si>
    <t>SCACCO</t>
  </si>
  <si>
    <t>Sm-35</t>
  </si>
  <si>
    <t>Diego</t>
  </si>
  <si>
    <t>Asd Second Out</t>
  </si>
  <si>
    <t>VIRGULTI</t>
  </si>
  <si>
    <t>SERPI</t>
  </si>
  <si>
    <t>Mario</t>
  </si>
  <si>
    <t>F.F.G.G. Amatori</t>
  </si>
  <si>
    <t>MASSIMI</t>
  </si>
  <si>
    <t>Giancarlo</t>
  </si>
  <si>
    <t>LBM Sport</t>
  </si>
  <si>
    <t>SCHISANO</t>
  </si>
  <si>
    <t>DE LUCA RAPONE</t>
  </si>
  <si>
    <t>Vincenzo</t>
  </si>
  <si>
    <t>A.S.D. Enea Roma</t>
  </si>
  <si>
    <t>BORTOLONI</t>
  </si>
  <si>
    <t>Natalino</t>
  </si>
  <si>
    <t>SM-60</t>
  </si>
  <si>
    <t>MASSARELLI</t>
  </si>
  <si>
    <t>SIMEI</t>
  </si>
  <si>
    <t>Gianluca</t>
  </si>
  <si>
    <t>Sergio</t>
  </si>
  <si>
    <t>C.A.T. Sport</t>
  </si>
  <si>
    <t>PRIORE</t>
  </si>
  <si>
    <t>Rocco</t>
  </si>
  <si>
    <t>SM-65</t>
  </si>
  <si>
    <t>Atletica Villa Guglielmi</t>
  </si>
  <si>
    <t>Atl. Vita Roma</t>
  </si>
  <si>
    <t>BESTIACO</t>
  </si>
  <si>
    <t>Marino</t>
  </si>
  <si>
    <t>Atl. Insieme Roma</t>
  </si>
  <si>
    <t>PAGANO</t>
  </si>
  <si>
    <t>Alessandro</t>
  </si>
  <si>
    <t>Atletica Rocca di Papa</t>
  </si>
  <si>
    <t>U.S. Roma 83</t>
  </si>
  <si>
    <t>PORCHETTI</t>
  </si>
  <si>
    <t>Fabrizio</t>
  </si>
  <si>
    <t>Atl. Fiano Romano</t>
  </si>
  <si>
    <t>Domenico</t>
  </si>
  <si>
    <t>SIMOTTI</t>
  </si>
  <si>
    <t>Adriano</t>
  </si>
  <si>
    <t>Ca.Ri.Ri.</t>
  </si>
  <si>
    <t>FRATINI</t>
  </si>
  <si>
    <t>Massimiliano</t>
  </si>
  <si>
    <t>CAROZZA</t>
  </si>
  <si>
    <t>Atletica La Sbarra</t>
  </si>
  <si>
    <t>LUCONI</t>
  </si>
  <si>
    <t>Daniele</t>
  </si>
  <si>
    <t>Runners Sangemini tr</t>
  </si>
  <si>
    <t>ZERVOS</t>
  </si>
  <si>
    <t>Thi Kim Thu</t>
  </si>
  <si>
    <t>SF-45</t>
  </si>
  <si>
    <t>Luigi</t>
  </si>
  <si>
    <t>Paolo</t>
  </si>
  <si>
    <t>SGL Carbon</t>
  </si>
  <si>
    <t>SANTARELLI</t>
  </si>
  <si>
    <t>Patrizia</t>
  </si>
  <si>
    <t>SF-50</t>
  </si>
  <si>
    <t>DE RENZI</t>
  </si>
  <si>
    <t>Daniela</t>
  </si>
  <si>
    <t>SF-40</t>
  </si>
  <si>
    <t>GUBBIOTTI</t>
  </si>
  <si>
    <t>Moreno</t>
  </si>
  <si>
    <t>FALCIANO</t>
  </si>
  <si>
    <t>Claudio</t>
  </si>
  <si>
    <t>Indipendente</t>
  </si>
  <si>
    <t>FIORAVANTI</t>
  </si>
  <si>
    <t>Enzo</t>
  </si>
  <si>
    <t>Lazio Runners</t>
  </si>
  <si>
    <t>ALLEGRA</t>
  </si>
  <si>
    <t>Sante</t>
  </si>
  <si>
    <t>Albatros Roma</t>
  </si>
  <si>
    <t>SERGOLA</t>
  </si>
  <si>
    <t>Maria Rita</t>
  </si>
  <si>
    <t>SCOPPETTUOLO</t>
  </si>
  <si>
    <t>Angelo</t>
  </si>
  <si>
    <t>PINTUS</t>
  </si>
  <si>
    <t>Giovanni</t>
  </si>
  <si>
    <t>A.S.D. Forza Maggiore Rm</t>
  </si>
  <si>
    <t>IACOPONI</t>
  </si>
  <si>
    <t>Stefano</t>
  </si>
  <si>
    <t>G.S. Castello</t>
  </si>
  <si>
    <t>SCIUNZI</t>
  </si>
  <si>
    <t>Marcello</t>
  </si>
  <si>
    <t>SM-70</t>
  </si>
  <si>
    <t>DALESSANDRI</t>
  </si>
  <si>
    <t>A.S.D. Trail Dei Due Laghi</t>
  </si>
  <si>
    <t>SABATINI</t>
  </si>
  <si>
    <t>Cristina</t>
  </si>
  <si>
    <t>Anna Maria</t>
  </si>
  <si>
    <t>Atletica Pegaso</t>
  </si>
  <si>
    <t>Filiberto</t>
  </si>
  <si>
    <t>GRACILI</t>
  </si>
  <si>
    <t>Paola</t>
  </si>
  <si>
    <t>SF-60</t>
  </si>
  <si>
    <t>Podisti Maratona di Roma</t>
  </si>
  <si>
    <t>ORSINGHER</t>
  </si>
  <si>
    <t>CALDERONI</t>
  </si>
  <si>
    <t>Vincenza</t>
  </si>
  <si>
    <t>TETTI</t>
  </si>
  <si>
    <t>Podistica Interamna</t>
  </si>
  <si>
    <t>Simonetta</t>
  </si>
  <si>
    <t>Roma Road Runner Club</t>
  </si>
  <si>
    <t>DIAMANTI</t>
  </si>
  <si>
    <t>Atletica Myricae Tr</t>
  </si>
  <si>
    <t>SCANZANI</t>
  </si>
  <si>
    <t>Pasqualino</t>
  </si>
  <si>
    <t>FALCHI</t>
  </si>
  <si>
    <t>Silvio</t>
  </si>
  <si>
    <t>Amatori Podistica Terni</t>
  </si>
  <si>
    <t>Catherine</t>
  </si>
  <si>
    <t>SERMONETA</t>
  </si>
  <si>
    <t>Alessandra</t>
  </si>
  <si>
    <t>Michele</t>
  </si>
  <si>
    <t>TESTONI</t>
  </si>
  <si>
    <t>Carlo</t>
  </si>
  <si>
    <t>Silvana</t>
  </si>
  <si>
    <t>Astra Roma</t>
  </si>
  <si>
    <t>Lazio runners</t>
  </si>
  <si>
    <t>BROGI</t>
  </si>
  <si>
    <t>CAROSI</t>
  </si>
  <si>
    <t>Fabrizia</t>
  </si>
  <si>
    <t>Due Ponti</t>
  </si>
  <si>
    <t>ANTONINI</t>
  </si>
  <si>
    <t>Gian Luigi</t>
  </si>
  <si>
    <t>VEROLI</t>
  </si>
  <si>
    <t>RARU</t>
  </si>
  <si>
    <t>Carmen</t>
  </si>
  <si>
    <t>SDRUSCIA</t>
  </si>
  <si>
    <t>VECCHI</t>
  </si>
  <si>
    <t>Grazia</t>
  </si>
  <si>
    <t>Pod. Ostia</t>
  </si>
  <si>
    <t>AGABITI</t>
  </si>
  <si>
    <t>Carolina</t>
  </si>
  <si>
    <t>Antonella</t>
  </si>
  <si>
    <t>QUOTIDIANO</t>
  </si>
  <si>
    <t>Mariateresa</t>
  </si>
  <si>
    <t>Flora</t>
  </si>
  <si>
    <t>TARTAMELLI</t>
  </si>
  <si>
    <t>Lina</t>
  </si>
  <si>
    <t>SCONOCCHIA</t>
  </si>
  <si>
    <t>Renzo</t>
  </si>
  <si>
    <t>Roberto</t>
  </si>
  <si>
    <t>ZAPPI</t>
  </si>
  <si>
    <t>Maurizio</t>
  </si>
  <si>
    <t>SM-75</t>
  </si>
  <si>
    <t>Uisp Roma</t>
  </si>
  <si>
    <t>SMARGIASSI</t>
  </si>
  <si>
    <t>Raimondo</t>
  </si>
  <si>
    <t>Antonia</t>
  </si>
  <si>
    <t>SF-55</t>
  </si>
  <si>
    <t>Maratonina Mirtense</t>
  </si>
  <si>
    <t>Poggio Mirteto (RI) Italia - Domenica 30/05/2009</t>
  </si>
  <si>
    <t>xxx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</si>
  <si>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</si>
  <si>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</si>
  <si>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</si>
  <si>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</si>
  <si>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</si>
  <si>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</si>
  <si>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</si>
  <si>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</si>
  <si>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</si>
  <si>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</si>
  <si>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</si>
  <si>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</si>
  <si>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LORENZO</t>
  </si>
  <si>
    <t>GIULIANI</t>
  </si>
  <si>
    <t>LUCCI</t>
  </si>
  <si>
    <t>SABATO</t>
  </si>
  <si>
    <t>SANTINI</t>
  </si>
  <si>
    <t>MANCINI</t>
  </si>
  <si>
    <t>LUCHETTA</t>
  </si>
  <si>
    <t>BRESCINI</t>
  </si>
  <si>
    <t>CLEMENTI</t>
  </si>
  <si>
    <t>IAROSSI</t>
  </si>
  <si>
    <t>DE ANGELIS</t>
  </si>
  <si>
    <t>COSTANTINI</t>
  </si>
  <si>
    <t>DI DONATO</t>
  </si>
  <si>
    <t>REA</t>
  </si>
  <si>
    <t>GIGLI</t>
  </si>
  <si>
    <t>MARTINI</t>
  </si>
  <si>
    <t>BATTISTA</t>
  </si>
  <si>
    <t>BALDO</t>
  </si>
  <si>
    <t>ZARLENGA</t>
  </si>
  <si>
    <t>CANTIANI</t>
  </si>
  <si>
    <t>DI BENEDETTO</t>
  </si>
  <si>
    <t>GOFFI</t>
  </si>
  <si>
    <t>CENNI</t>
  </si>
  <si>
    <t>DI MARIO</t>
  </si>
  <si>
    <t>DINA</t>
  </si>
  <si>
    <t>DELLE FONTANE</t>
  </si>
  <si>
    <t>CAVALLUCCI</t>
  </si>
  <si>
    <t>GUILLORIT</t>
  </si>
  <si>
    <t>CIOCCHETTI</t>
  </si>
  <si>
    <t>DE CAROLIS</t>
  </si>
  <si>
    <t>GIANNINI</t>
  </si>
  <si>
    <t>SCIPIONI</t>
  </si>
  <si>
    <t>FAUSTI</t>
  </si>
  <si>
    <t>CONSAMARO</t>
  </si>
  <si>
    <t>SABBATUCCI</t>
  </si>
  <si>
    <t>D'AMORE</t>
  </si>
  <si>
    <t>PAPALUCA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</si>
</sst>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21" fontId="15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206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207</v>
      </c>
      <c r="B2" s="42"/>
      <c r="C2" s="42"/>
      <c r="D2" s="42"/>
      <c r="E2" s="42"/>
      <c r="F2" s="42"/>
      <c r="G2" s="43"/>
      <c r="H2" s="6" t="s">
        <v>210</v>
      </c>
      <c r="I2" s="7">
        <v>10</v>
      </c>
    </row>
    <row r="3" spans="1:9" ht="37.5" customHeight="1" thickBot="1">
      <c r="A3" s="15" t="s">
        <v>211</v>
      </c>
      <c r="B3" s="8" t="s">
        <v>212</v>
      </c>
      <c r="C3" s="9" t="s">
        <v>213</v>
      </c>
      <c r="D3" s="9" t="s">
        <v>214</v>
      </c>
      <c r="E3" s="10" t="s">
        <v>215</v>
      </c>
      <c r="F3" s="11" t="s">
        <v>216</v>
      </c>
      <c r="G3" s="11" t="s">
        <v>217</v>
      </c>
      <c r="H3" s="11" t="s">
        <v>218</v>
      </c>
      <c r="I3" s="12" t="s">
        <v>219</v>
      </c>
    </row>
    <row r="4" spans="1:9" s="1" customFormat="1" ht="15" customHeight="1">
      <c r="A4" s="35">
        <v>1</v>
      </c>
      <c r="B4" s="50" t="s">
        <v>4</v>
      </c>
      <c r="C4" s="50" t="s">
        <v>5</v>
      </c>
      <c r="D4" s="16" t="s">
        <v>6</v>
      </c>
      <c r="E4" s="50" t="s">
        <v>7</v>
      </c>
      <c r="F4" s="51">
        <v>0.023402777777777783</v>
      </c>
      <c r="G4" s="16" t="str">
        <f aca="true" t="shared" si="0" ref="G4:G67">TEXT(INT((HOUR(F4)*3600+MINUTE(F4)*60+SECOND(F4))/$I$2/60),"0")&amp;"."&amp;TEXT(MOD((HOUR(F4)*3600+MINUTE(F4)*60+SECOND(F4))/$I$2,60),"00")&amp;"/km"</f>
        <v>3.22/km</v>
      </c>
      <c r="H4" s="17">
        <f aca="true" t="shared" si="1" ref="H4:H31">F4-$F$4</f>
        <v>0</v>
      </c>
      <c r="I4" s="17">
        <f>F4-INDEX($F$4:$F$930,MATCH(D4,$D$4:$D$930,0))</f>
        <v>0</v>
      </c>
    </row>
    <row r="5" spans="1:9" s="1" customFormat="1" ht="15" customHeight="1">
      <c r="A5" s="37">
        <v>2</v>
      </c>
      <c r="B5" s="52" t="s">
        <v>221</v>
      </c>
      <c r="C5" s="52" t="s">
        <v>8</v>
      </c>
      <c r="D5" s="19" t="s">
        <v>9</v>
      </c>
      <c r="E5" s="52" t="s">
        <v>10</v>
      </c>
      <c r="F5" s="53">
        <v>0.023634259259259258</v>
      </c>
      <c r="G5" s="19" t="str">
        <f t="shared" si="0"/>
        <v>3.24/km</v>
      </c>
      <c r="H5" s="20">
        <f t="shared" si="1"/>
        <v>0.00023148148148147488</v>
      </c>
      <c r="I5" s="20">
        <f>F5-INDEX($F$4:$F$930,MATCH(D5,$D$4:$D$930,0))</f>
        <v>0</v>
      </c>
    </row>
    <row r="6" spans="1:9" s="1" customFormat="1" ht="15" customHeight="1">
      <c r="A6" s="37">
        <v>3</v>
      </c>
      <c r="B6" s="52" t="s">
        <v>11</v>
      </c>
      <c r="C6" s="52" t="s">
        <v>12</v>
      </c>
      <c r="D6" s="19" t="s">
        <v>13</v>
      </c>
      <c r="E6" s="52" t="s">
        <v>14</v>
      </c>
      <c r="F6" s="53">
        <v>0.023796296296296298</v>
      </c>
      <c r="G6" s="19" t="str">
        <f t="shared" si="0"/>
        <v>3.26/km</v>
      </c>
      <c r="H6" s="20">
        <f t="shared" si="1"/>
        <v>0.00039351851851851527</v>
      </c>
      <c r="I6" s="20">
        <f>F6-INDEX($F$4:$F$930,MATCH(D6,$D$4:$D$930,0))</f>
        <v>0</v>
      </c>
    </row>
    <row r="7" spans="1:9" s="1" customFormat="1" ht="15" customHeight="1">
      <c r="A7" s="37">
        <v>4</v>
      </c>
      <c r="B7" s="52" t="s">
        <v>234</v>
      </c>
      <c r="C7" s="52" t="s">
        <v>15</v>
      </c>
      <c r="D7" s="19" t="s">
        <v>9</v>
      </c>
      <c r="E7" s="52" t="s">
        <v>16</v>
      </c>
      <c r="F7" s="53">
        <v>0.024016203703703706</v>
      </c>
      <c r="G7" s="19" t="str">
        <f t="shared" si="0"/>
        <v>3.28/km</v>
      </c>
      <c r="H7" s="20">
        <f t="shared" si="1"/>
        <v>0.0006134259259259235</v>
      </c>
      <c r="I7" s="20">
        <f>F7-INDEX($F$4:$F$930,MATCH(D7,$D$4:$D$930,0))</f>
        <v>0.00038194444444444864</v>
      </c>
    </row>
    <row r="8" spans="1:9" s="1" customFormat="1" ht="15" customHeight="1">
      <c r="A8" s="37">
        <v>5</v>
      </c>
      <c r="B8" s="52" t="s">
        <v>17</v>
      </c>
      <c r="C8" s="52" t="s">
        <v>18</v>
      </c>
      <c r="D8" s="19" t="s">
        <v>19</v>
      </c>
      <c r="E8" s="52" t="s">
        <v>20</v>
      </c>
      <c r="F8" s="53">
        <v>0.02407407407407407</v>
      </c>
      <c r="G8" s="19" t="str">
        <f t="shared" si="0"/>
        <v>3.28/km</v>
      </c>
      <c r="H8" s="20">
        <f t="shared" si="1"/>
        <v>0.0006712962962962879</v>
      </c>
      <c r="I8" s="20">
        <f>F8-INDEX($F$4:$F$930,MATCH(D8,$D$4:$D$930,0))</f>
        <v>0</v>
      </c>
    </row>
    <row r="9" spans="1:9" s="1" customFormat="1" ht="15" customHeight="1">
      <c r="A9" s="37">
        <v>6</v>
      </c>
      <c r="B9" s="54" t="s">
        <v>21</v>
      </c>
      <c r="C9" s="54" t="s">
        <v>22</v>
      </c>
      <c r="D9" s="19" t="s">
        <v>19</v>
      </c>
      <c r="E9" s="54" t="s">
        <v>23</v>
      </c>
      <c r="F9" s="55">
        <v>0.024097222222222225</v>
      </c>
      <c r="G9" s="19" t="str">
        <f t="shared" si="0"/>
        <v>3.28/km</v>
      </c>
      <c r="H9" s="20">
        <f t="shared" si="1"/>
        <v>0.000694444444444442</v>
      </c>
      <c r="I9" s="20">
        <f>F9-INDEX($F$4:$F$930,MATCH(D9,$D$4:$D$930,0))</f>
        <v>2.314814814815408E-05</v>
      </c>
    </row>
    <row r="10" spans="1:9" s="1" customFormat="1" ht="15" customHeight="1">
      <c r="A10" s="37">
        <v>7</v>
      </c>
      <c r="B10" s="52" t="s">
        <v>236</v>
      </c>
      <c r="C10" s="52" t="s">
        <v>22</v>
      </c>
      <c r="D10" s="19" t="s">
        <v>6</v>
      </c>
      <c r="E10" s="52" t="s">
        <v>7</v>
      </c>
      <c r="F10" s="53">
        <v>0.024861111111111108</v>
      </c>
      <c r="G10" s="19" t="str">
        <f t="shared" si="0"/>
        <v>3.35/km</v>
      </c>
      <c r="H10" s="20">
        <f t="shared" si="1"/>
        <v>0.0014583333333333254</v>
      </c>
      <c r="I10" s="20">
        <f>F10-INDEX($F$4:$F$930,MATCH(D10,$D$4:$D$930,0))</f>
        <v>0.0014583333333333254</v>
      </c>
    </row>
    <row r="11" spans="1:9" s="1" customFormat="1" ht="15" customHeight="1">
      <c r="A11" s="37">
        <v>8</v>
      </c>
      <c r="B11" s="52" t="s">
        <v>24</v>
      </c>
      <c r="C11" s="52" t="s">
        <v>25</v>
      </c>
      <c r="D11" s="19" t="s">
        <v>13</v>
      </c>
      <c r="E11" s="52" t="s">
        <v>26</v>
      </c>
      <c r="F11" s="53">
        <v>0.025231481481481483</v>
      </c>
      <c r="G11" s="19" t="str">
        <f t="shared" si="0"/>
        <v>3.38/km</v>
      </c>
      <c r="H11" s="20">
        <f t="shared" si="1"/>
        <v>0.0018287037037037004</v>
      </c>
      <c r="I11" s="20">
        <f>F11-INDEX($F$4:$F$930,MATCH(D11,$D$4:$D$930,0))</f>
        <v>0.0014351851851851852</v>
      </c>
    </row>
    <row r="12" spans="1:9" s="1" customFormat="1" ht="15" customHeight="1">
      <c r="A12" s="37">
        <v>9</v>
      </c>
      <c r="B12" s="52" t="s">
        <v>27</v>
      </c>
      <c r="C12" s="52" t="s">
        <v>28</v>
      </c>
      <c r="D12" s="19" t="s">
        <v>6</v>
      </c>
      <c r="E12" s="52" t="s">
        <v>29</v>
      </c>
      <c r="F12" s="53">
        <v>0.02528935185185185</v>
      </c>
      <c r="G12" s="19" t="str">
        <f t="shared" si="0"/>
        <v>3.39/km</v>
      </c>
      <c r="H12" s="20">
        <f t="shared" si="1"/>
        <v>0.0018865740740740683</v>
      </c>
      <c r="I12" s="20">
        <f>F12-INDEX($F$4:$F$930,MATCH(D12,$D$4:$D$930,0))</f>
        <v>0.0018865740740740683</v>
      </c>
    </row>
    <row r="13" spans="1:9" s="1" customFormat="1" ht="15" customHeight="1">
      <c r="A13" s="37">
        <v>10</v>
      </c>
      <c r="B13" s="52" t="s">
        <v>239</v>
      </c>
      <c r="C13" s="52" t="s">
        <v>30</v>
      </c>
      <c r="D13" s="19" t="s">
        <v>9</v>
      </c>
      <c r="E13" s="52" t="s">
        <v>31</v>
      </c>
      <c r="F13" s="53">
        <v>0.02534722222222222</v>
      </c>
      <c r="G13" s="19" t="str">
        <f t="shared" si="0"/>
        <v>3.39/km</v>
      </c>
      <c r="H13" s="20">
        <f t="shared" si="1"/>
        <v>0.0019444444444444361</v>
      </c>
      <c r="I13" s="20">
        <f>F13-INDEX($F$4:$F$930,MATCH(D13,$D$4:$D$930,0))</f>
        <v>0.0017129629629629613</v>
      </c>
    </row>
    <row r="14" spans="1:9" s="1" customFormat="1" ht="15" customHeight="1">
      <c r="A14" s="37">
        <v>11</v>
      </c>
      <c r="B14" s="52" t="s">
        <v>32</v>
      </c>
      <c r="C14" s="52" t="s">
        <v>5</v>
      </c>
      <c r="D14" s="19" t="s">
        <v>6</v>
      </c>
      <c r="E14" s="52" t="s">
        <v>33</v>
      </c>
      <c r="F14" s="53">
        <v>0.025520833333333336</v>
      </c>
      <c r="G14" s="19" t="str">
        <f t="shared" si="0"/>
        <v>3.41/km</v>
      </c>
      <c r="H14" s="20">
        <f t="shared" si="1"/>
        <v>0.0021180555555555536</v>
      </c>
      <c r="I14" s="20">
        <f>F14-INDEX($F$4:$F$930,MATCH(D14,$D$4:$D$930,0))</f>
        <v>0.0021180555555555536</v>
      </c>
    </row>
    <row r="15" spans="1:9" s="1" customFormat="1" ht="15" customHeight="1">
      <c r="A15" s="37">
        <v>12</v>
      </c>
      <c r="B15" s="52" t="s">
        <v>224</v>
      </c>
      <c r="C15" s="52" t="s">
        <v>34</v>
      </c>
      <c r="D15" s="19" t="s">
        <v>13</v>
      </c>
      <c r="E15" s="52" t="s">
        <v>7</v>
      </c>
      <c r="F15" s="53">
        <v>0.025648148148148146</v>
      </c>
      <c r="G15" s="19" t="str">
        <f t="shared" si="0"/>
        <v>3.42/km</v>
      </c>
      <c r="H15" s="20">
        <f t="shared" si="1"/>
        <v>0.002245370370370363</v>
      </c>
      <c r="I15" s="20">
        <f>F15-INDEX($F$4:$F$930,MATCH(D15,$D$4:$D$930,0))</f>
        <v>0.0018518518518518476</v>
      </c>
    </row>
    <row r="16" spans="1:9" s="1" customFormat="1" ht="15" customHeight="1">
      <c r="A16" s="37">
        <v>13</v>
      </c>
      <c r="B16" s="52" t="s">
        <v>247</v>
      </c>
      <c r="C16" s="52" t="s">
        <v>12</v>
      </c>
      <c r="D16" s="19" t="s">
        <v>19</v>
      </c>
      <c r="E16" s="52" t="s">
        <v>14</v>
      </c>
      <c r="F16" s="53">
        <v>0.025659722222222223</v>
      </c>
      <c r="G16" s="19" t="str">
        <f t="shared" si="0"/>
        <v>3.42/km</v>
      </c>
      <c r="H16" s="20">
        <f t="shared" si="1"/>
        <v>0.00225694444444444</v>
      </c>
      <c r="I16" s="20">
        <f>F16-INDEX($F$4:$F$930,MATCH(D16,$D$4:$D$930,0))</f>
        <v>0.001585648148148152</v>
      </c>
    </row>
    <row r="17" spans="1:9" s="1" customFormat="1" ht="15" customHeight="1">
      <c r="A17" s="37">
        <v>14</v>
      </c>
      <c r="B17" s="52" t="s">
        <v>35</v>
      </c>
      <c r="C17" s="52" t="s">
        <v>36</v>
      </c>
      <c r="D17" s="19" t="s">
        <v>9</v>
      </c>
      <c r="E17" s="52" t="s">
        <v>37</v>
      </c>
      <c r="F17" s="53">
        <v>0.026064814814814815</v>
      </c>
      <c r="G17" s="19" t="str">
        <f t="shared" si="0"/>
        <v>3.45/km</v>
      </c>
      <c r="H17" s="20">
        <f t="shared" si="1"/>
        <v>0.002662037037037032</v>
      </c>
      <c r="I17" s="20">
        <f>F17-INDEX($F$4:$F$930,MATCH(D17,$D$4:$D$930,0))</f>
        <v>0.0024305555555555573</v>
      </c>
    </row>
    <row r="18" spans="1:9" s="1" customFormat="1" ht="15" customHeight="1">
      <c r="A18" s="37">
        <v>15</v>
      </c>
      <c r="B18" s="52" t="s">
        <v>235</v>
      </c>
      <c r="C18" s="52" t="s">
        <v>38</v>
      </c>
      <c r="D18" s="19" t="s">
        <v>6</v>
      </c>
      <c r="E18" s="52" t="s">
        <v>39</v>
      </c>
      <c r="F18" s="53">
        <v>0.026111111111111113</v>
      </c>
      <c r="G18" s="19" t="str">
        <f t="shared" si="0"/>
        <v>3.46/km</v>
      </c>
      <c r="H18" s="20">
        <f t="shared" si="1"/>
        <v>0.00270833333333333</v>
      </c>
      <c r="I18" s="20">
        <f>F18-INDEX($F$4:$F$930,MATCH(D18,$D$4:$D$930,0))</f>
        <v>0.00270833333333333</v>
      </c>
    </row>
    <row r="19" spans="1:9" s="1" customFormat="1" ht="15" customHeight="1">
      <c r="A19" s="37">
        <v>16</v>
      </c>
      <c r="B19" s="52" t="s">
        <v>40</v>
      </c>
      <c r="C19" s="52" t="s">
        <v>41</v>
      </c>
      <c r="D19" s="19" t="s">
        <v>9</v>
      </c>
      <c r="E19" s="52" t="s">
        <v>42</v>
      </c>
      <c r="F19" s="53">
        <v>0.026122685185185183</v>
      </c>
      <c r="G19" s="19" t="str">
        <f t="shared" si="0"/>
        <v>3.46/km</v>
      </c>
      <c r="H19" s="20">
        <f t="shared" si="1"/>
        <v>0.0027199074074074</v>
      </c>
      <c r="I19" s="20">
        <f>F19-INDEX($F$4:$F$930,MATCH(D19,$D$4:$D$930,0))</f>
        <v>0.002488425925925925</v>
      </c>
    </row>
    <row r="20" spans="1:9" s="1" customFormat="1" ht="15" customHeight="1">
      <c r="A20" s="37">
        <v>17</v>
      </c>
      <c r="B20" s="52" t="s">
        <v>43</v>
      </c>
      <c r="C20" s="52" t="s">
        <v>34</v>
      </c>
      <c r="D20" s="19" t="s">
        <v>13</v>
      </c>
      <c r="E20" s="52" t="s">
        <v>44</v>
      </c>
      <c r="F20" s="53">
        <v>0.02636574074074074</v>
      </c>
      <c r="G20" s="19" t="str">
        <f t="shared" si="0"/>
        <v>3.48/km</v>
      </c>
      <c r="H20" s="20">
        <f t="shared" si="1"/>
        <v>0.002962962962962959</v>
      </c>
      <c r="I20" s="20">
        <f>F20-INDEX($F$4:$F$930,MATCH(D20,$D$4:$D$930,0))</f>
        <v>0.0025694444444444436</v>
      </c>
    </row>
    <row r="21" spans="1:9" s="1" customFormat="1" ht="15" customHeight="1">
      <c r="A21" s="37">
        <v>18</v>
      </c>
      <c r="B21" s="52" t="s">
        <v>45</v>
      </c>
      <c r="C21" s="36" t="s">
        <v>208</v>
      </c>
      <c r="D21" s="19" t="s">
        <v>19</v>
      </c>
      <c r="E21" s="36" t="s">
        <v>120</v>
      </c>
      <c r="F21" s="53">
        <v>0.026574074074074073</v>
      </c>
      <c r="G21" s="19" t="str">
        <f t="shared" si="0"/>
        <v>3.50/km</v>
      </c>
      <c r="H21" s="20">
        <f t="shared" si="1"/>
        <v>0.00317129629629629</v>
      </c>
      <c r="I21" s="20">
        <f>F21-INDEX($F$4:$F$930,MATCH(D21,$D$4:$D$930,0))</f>
        <v>0.0025000000000000022</v>
      </c>
    </row>
    <row r="22" spans="1:9" s="1" customFormat="1" ht="15" customHeight="1">
      <c r="A22" s="37">
        <v>19</v>
      </c>
      <c r="B22" s="52" t="s">
        <v>46</v>
      </c>
      <c r="C22" s="52" t="s">
        <v>47</v>
      </c>
      <c r="D22" s="19" t="s">
        <v>48</v>
      </c>
      <c r="E22" s="52" t="s">
        <v>14</v>
      </c>
      <c r="F22" s="53">
        <v>0.027060185185185187</v>
      </c>
      <c r="G22" s="19" t="str">
        <f t="shared" si="0"/>
        <v>3.54/km</v>
      </c>
      <c r="H22" s="20">
        <f t="shared" si="1"/>
        <v>0.0036574074074074044</v>
      </c>
      <c r="I22" s="20">
        <f>F22-INDEX($F$4:$F$930,MATCH(D22,$D$4:$D$930,0))</f>
        <v>0</v>
      </c>
    </row>
    <row r="23" spans="1:9" s="1" customFormat="1" ht="15" customHeight="1">
      <c r="A23" s="37">
        <v>20</v>
      </c>
      <c r="B23" s="52" t="s">
        <v>49</v>
      </c>
      <c r="C23" s="52" t="s">
        <v>50</v>
      </c>
      <c r="D23" s="19" t="s">
        <v>9</v>
      </c>
      <c r="E23" s="52" t="s">
        <v>51</v>
      </c>
      <c r="F23" s="53">
        <v>0.027141203703703706</v>
      </c>
      <c r="G23" s="19" t="str">
        <f t="shared" si="0"/>
        <v>3.55/km</v>
      </c>
      <c r="H23" s="20">
        <f t="shared" si="1"/>
        <v>0.003738425925925923</v>
      </c>
      <c r="I23" s="20">
        <f>F23-INDEX($F$4:$F$930,MATCH(D23,$D$4:$D$930,0))</f>
        <v>0.003506944444444448</v>
      </c>
    </row>
    <row r="24" spans="1:9" s="1" customFormat="1" ht="15" customHeight="1">
      <c r="A24" s="37">
        <v>21</v>
      </c>
      <c r="B24" s="52" t="s">
        <v>230</v>
      </c>
      <c r="C24" s="52" t="s">
        <v>52</v>
      </c>
      <c r="D24" s="19" t="s">
        <v>53</v>
      </c>
      <c r="E24" s="52" t="s">
        <v>54</v>
      </c>
      <c r="F24" s="53">
        <v>0.027245370370370368</v>
      </c>
      <c r="G24" s="19" t="str">
        <f t="shared" si="0"/>
        <v>3.55/km</v>
      </c>
      <c r="H24" s="20">
        <f t="shared" si="1"/>
        <v>0.003842592592592585</v>
      </c>
      <c r="I24" s="20">
        <f>F24-INDEX($F$4:$F$930,MATCH(D24,$D$4:$D$930,0))</f>
        <v>0</v>
      </c>
    </row>
    <row r="25" spans="1:9" s="1" customFormat="1" ht="15" customHeight="1">
      <c r="A25" s="37">
        <v>22</v>
      </c>
      <c r="B25" s="52" t="s">
        <v>55</v>
      </c>
      <c r="C25" s="52" t="s">
        <v>36</v>
      </c>
      <c r="D25" s="19" t="s">
        <v>56</v>
      </c>
      <c r="E25" s="52" t="s">
        <v>51</v>
      </c>
      <c r="F25" s="53">
        <v>0.027256944444444445</v>
      </c>
      <c r="G25" s="19" t="str">
        <f t="shared" si="0"/>
        <v>3.56/km</v>
      </c>
      <c r="H25" s="20">
        <f t="shared" si="1"/>
        <v>0.003854166666666662</v>
      </c>
      <c r="I25" s="20">
        <f>F25-INDEX($F$4:$F$930,MATCH(D25,$D$4:$D$930,0))</f>
        <v>0.003854166666666662</v>
      </c>
    </row>
    <row r="26" spans="1:9" s="1" customFormat="1" ht="15" customHeight="1">
      <c r="A26" s="37">
        <v>23</v>
      </c>
      <c r="B26" s="52" t="s">
        <v>242</v>
      </c>
      <c r="C26" s="52" t="s">
        <v>57</v>
      </c>
      <c r="D26" s="19" t="s">
        <v>9</v>
      </c>
      <c r="E26" s="52" t="s">
        <v>58</v>
      </c>
      <c r="F26" s="53">
        <v>0.027384259259259257</v>
      </c>
      <c r="G26" s="19" t="str">
        <f t="shared" si="0"/>
        <v>3.57/km</v>
      </c>
      <c r="H26" s="20">
        <f t="shared" si="1"/>
        <v>0.003981481481481475</v>
      </c>
      <c r="I26" s="20">
        <f>F26-INDEX($F$4:$F$930,MATCH(D26,$D$4:$D$930,0))</f>
        <v>0.00375</v>
      </c>
    </row>
    <row r="27" spans="1:9" s="2" customFormat="1" ht="15" customHeight="1">
      <c r="A27" s="37">
        <v>24</v>
      </c>
      <c r="B27" s="52" t="s">
        <v>59</v>
      </c>
      <c r="C27" s="52" t="s">
        <v>22</v>
      </c>
      <c r="D27" s="19" t="s">
        <v>9</v>
      </c>
      <c r="E27" s="52" t="s">
        <v>51</v>
      </c>
      <c r="F27" s="53">
        <v>0.027395833333333338</v>
      </c>
      <c r="G27" s="19" t="str">
        <f t="shared" si="0"/>
        <v>3.57/km</v>
      </c>
      <c r="H27" s="20">
        <f t="shared" si="1"/>
        <v>0.003993055555555555</v>
      </c>
      <c r="I27" s="20">
        <f>F27-INDEX($F$4:$F$930,MATCH(D27,$D$4:$D$930,0))</f>
        <v>0.0037615740740740804</v>
      </c>
    </row>
    <row r="28" spans="1:9" s="1" customFormat="1" ht="15" customHeight="1">
      <c r="A28" s="37">
        <v>25</v>
      </c>
      <c r="B28" s="52" t="s">
        <v>60</v>
      </c>
      <c r="C28" s="52" t="s">
        <v>61</v>
      </c>
      <c r="D28" s="19" t="s">
        <v>53</v>
      </c>
      <c r="E28" s="52" t="s">
        <v>62</v>
      </c>
      <c r="F28" s="53">
        <v>0.027407407407407408</v>
      </c>
      <c r="G28" s="19" t="str">
        <f t="shared" si="0"/>
        <v>3.57/km</v>
      </c>
      <c r="H28" s="20">
        <f t="shared" si="1"/>
        <v>0.004004629629629625</v>
      </c>
      <c r="I28" s="20">
        <f>F28-INDEX($F$4:$F$930,MATCH(D28,$D$4:$D$930,0))</f>
        <v>0.0001620370370370404</v>
      </c>
    </row>
    <row r="29" spans="1:9" s="1" customFormat="1" ht="15" customHeight="1">
      <c r="A29" s="37">
        <v>26</v>
      </c>
      <c r="B29" s="52" t="s">
        <v>63</v>
      </c>
      <c r="C29" s="52" t="s">
        <v>64</v>
      </c>
      <c r="D29" s="19" t="s">
        <v>13</v>
      </c>
      <c r="E29" s="52" t="s">
        <v>65</v>
      </c>
      <c r="F29" s="53">
        <v>0.027418981481481485</v>
      </c>
      <c r="G29" s="19" t="str">
        <f t="shared" si="0"/>
        <v>3.57/km</v>
      </c>
      <c r="H29" s="20">
        <f t="shared" si="1"/>
        <v>0.004016203703703702</v>
      </c>
      <c r="I29" s="20">
        <f>F29-INDEX($F$4:$F$930,MATCH(D29,$D$4:$D$930,0))</f>
        <v>0.003622685185185187</v>
      </c>
    </row>
    <row r="30" spans="1:9" s="1" customFormat="1" ht="15" customHeight="1">
      <c r="A30" s="37">
        <v>27</v>
      </c>
      <c r="B30" s="52" t="s">
        <v>66</v>
      </c>
      <c r="C30" s="52" t="s">
        <v>18</v>
      </c>
      <c r="D30" s="19" t="s">
        <v>53</v>
      </c>
      <c r="E30" s="52" t="s">
        <v>7</v>
      </c>
      <c r="F30" s="53">
        <v>0.028194444444444442</v>
      </c>
      <c r="G30" s="19" t="str">
        <f t="shared" si="0"/>
        <v>4.04/km</v>
      </c>
      <c r="H30" s="20">
        <f t="shared" si="1"/>
        <v>0.004791666666666659</v>
      </c>
      <c r="I30" s="20">
        <f>F30-INDEX($F$4:$F$930,MATCH(D30,$D$4:$D$930,0))</f>
        <v>0.0009490740740740744</v>
      </c>
    </row>
    <row r="31" spans="1:9" s="1" customFormat="1" ht="15" customHeight="1">
      <c r="A31" s="37">
        <v>28</v>
      </c>
      <c r="B31" s="52" t="s">
        <v>67</v>
      </c>
      <c r="C31" s="52" t="s">
        <v>68</v>
      </c>
      <c r="D31" s="19" t="s">
        <v>13</v>
      </c>
      <c r="E31" s="52" t="s">
        <v>69</v>
      </c>
      <c r="F31" s="53">
        <v>0.02849537037037037</v>
      </c>
      <c r="G31" s="19" t="str">
        <f t="shared" si="0"/>
        <v>4.06/km</v>
      </c>
      <c r="H31" s="20">
        <f t="shared" si="1"/>
        <v>0.005092592592592586</v>
      </c>
      <c r="I31" s="20">
        <f>F31-INDEX($F$4:$F$930,MATCH(D31,$D$4:$D$930,0))</f>
        <v>0.004699074074074071</v>
      </c>
    </row>
    <row r="32" spans="1:9" s="1" customFormat="1" ht="15" customHeight="1">
      <c r="A32" s="59">
        <v>29</v>
      </c>
      <c r="B32" s="60" t="s">
        <v>70</v>
      </c>
      <c r="C32" s="60" t="s">
        <v>71</v>
      </c>
      <c r="D32" s="61" t="s">
        <v>72</v>
      </c>
      <c r="E32" s="60" t="s">
        <v>209</v>
      </c>
      <c r="F32" s="62">
        <v>0.028622685185185185</v>
      </c>
      <c r="G32" s="61" t="str">
        <f t="shared" si="0"/>
        <v>4.07/km</v>
      </c>
      <c r="H32" s="63">
        <f aca="true" t="shared" si="2" ref="H32:H95">F32-$F$4</f>
        <v>0.005219907407407402</v>
      </c>
      <c r="I32" s="63">
        <f>F32-INDEX($F$4:$F$930,MATCH(D32,$D$4:$D$930,0))</f>
        <v>0</v>
      </c>
    </row>
    <row r="33" spans="1:9" s="1" customFormat="1" ht="15" customHeight="1">
      <c r="A33" s="37">
        <v>30</v>
      </c>
      <c r="B33" s="52" t="s">
        <v>231</v>
      </c>
      <c r="C33" s="52" t="s">
        <v>15</v>
      </c>
      <c r="D33" s="19" t="s">
        <v>48</v>
      </c>
      <c r="E33" s="52" t="s">
        <v>42</v>
      </c>
      <c r="F33" s="53">
        <v>0.028680555555555553</v>
      </c>
      <c r="G33" s="19" t="str">
        <f t="shared" si="0"/>
        <v>4.08/km</v>
      </c>
      <c r="H33" s="20">
        <f t="shared" si="2"/>
        <v>0.00527777777777777</v>
      </c>
      <c r="I33" s="20">
        <f>F33-INDEX($F$4:$F$930,MATCH(D33,$D$4:$D$930,0))</f>
        <v>0.0016203703703703658</v>
      </c>
    </row>
    <row r="34" spans="1:9" s="1" customFormat="1" ht="15" customHeight="1">
      <c r="A34" s="37">
        <v>31</v>
      </c>
      <c r="B34" s="52" t="s">
        <v>73</v>
      </c>
      <c r="C34" s="52" t="s">
        <v>34</v>
      </c>
      <c r="D34" s="19" t="s">
        <v>13</v>
      </c>
      <c r="E34" s="52" t="s">
        <v>14</v>
      </c>
      <c r="F34" s="53">
        <v>0.028761574074074075</v>
      </c>
      <c r="G34" s="19" t="str">
        <f t="shared" si="0"/>
        <v>4.09/km</v>
      </c>
      <c r="H34" s="20">
        <f t="shared" si="2"/>
        <v>0.005358796296296292</v>
      </c>
      <c r="I34" s="20">
        <f>F34-INDEX($F$4:$F$930,MATCH(D34,$D$4:$D$930,0))</f>
        <v>0.004965277777777777</v>
      </c>
    </row>
    <row r="35" spans="1:9" s="1" customFormat="1" ht="15" customHeight="1">
      <c r="A35" s="37">
        <v>32</v>
      </c>
      <c r="B35" s="52" t="s">
        <v>74</v>
      </c>
      <c r="C35" s="52" t="s">
        <v>75</v>
      </c>
      <c r="D35" s="19" t="s">
        <v>6</v>
      </c>
      <c r="E35" s="52" t="s">
        <v>33</v>
      </c>
      <c r="F35" s="53">
        <v>0.028807870370370373</v>
      </c>
      <c r="G35" s="19" t="str">
        <f t="shared" si="0"/>
        <v>4.09/km</v>
      </c>
      <c r="H35" s="20">
        <f t="shared" si="2"/>
        <v>0.00540509259259259</v>
      </c>
      <c r="I35" s="20">
        <f>F35-INDEX($F$4:$F$930,MATCH(D35,$D$4:$D$930,0))</f>
        <v>0.00540509259259259</v>
      </c>
    </row>
    <row r="36" spans="1:9" s="1" customFormat="1" ht="15" customHeight="1">
      <c r="A36" s="37">
        <v>33</v>
      </c>
      <c r="B36" s="52" t="s">
        <v>227</v>
      </c>
      <c r="C36" s="52" t="s">
        <v>76</v>
      </c>
      <c r="D36" s="19" t="s">
        <v>48</v>
      </c>
      <c r="E36" s="52" t="s">
        <v>77</v>
      </c>
      <c r="F36" s="53">
        <v>0.028935185185185185</v>
      </c>
      <c r="G36" s="19" t="str">
        <f t="shared" si="0"/>
        <v>4.10/km</v>
      </c>
      <c r="H36" s="20">
        <f t="shared" si="2"/>
        <v>0.0055324074074074026</v>
      </c>
      <c r="I36" s="20">
        <f>F36-INDEX($F$4:$F$930,MATCH(D36,$D$4:$D$930,0))</f>
        <v>0.0018749999999999982</v>
      </c>
    </row>
    <row r="37" spans="1:9" s="1" customFormat="1" ht="15" customHeight="1">
      <c r="A37" s="37">
        <v>34</v>
      </c>
      <c r="B37" s="52" t="s">
        <v>228</v>
      </c>
      <c r="C37" s="52" t="s">
        <v>15</v>
      </c>
      <c r="D37" s="19" t="s">
        <v>48</v>
      </c>
      <c r="E37" s="52" t="s">
        <v>37</v>
      </c>
      <c r="F37" s="53">
        <v>0.02925925925925926</v>
      </c>
      <c r="G37" s="19" t="str">
        <f t="shared" si="0"/>
        <v>4.13/km</v>
      </c>
      <c r="H37" s="20">
        <f t="shared" si="2"/>
        <v>0.005856481481481476</v>
      </c>
      <c r="I37" s="20">
        <f>F37-INDEX($F$4:$F$930,MATCH(D37,$D$4:$D$930,0))</f>
        <v>0.002199074074074072</v>
      </c>
    </row>
    <row r="38" spans="1:9" s="1" customFormat="1" ht="15" customHeight="1">
      <c r="A38" s="37">
        <v>35</v>
      </c>
      <c r="B38" s="52" t="s">
        <v>78</v>
      </c>
      <c r="C38" s="52" t="s">
        <v>79</v>
      </c>
      <c r="D38" s="19" t="s">
        <v>80</v>
      </c>
      <c r="E38" s="52" t="s">
        <v>81</v>
      </c>
      <c r="F38" s="53">
        <v>0.02939814814814815</v>
      </c>
      <c r="G38" s="19" t="str">
        <f t="shared" si="0"/>
        <v>4.14/km</v>
      </c>
      <c r="H38" s="20">
        <f t="shared" si="2"/>
        <v>0.005995370370370366</v>
      </c>
      <c r="I38" s="20">
        <f>F38-INDEX($F$4:$F$930,MATCH(D38,$D$4:$D$930,0))</f>
        <v>0</v>
      </c>
    </row>
    <row r="39" spans="1:9" s="1" customFormat="1" ht="15" customHeight="1">
      <c r="A39" s="37">
        <v>36</v>
      </c>
      <c r="B39" s="52" t="s">
        <v>246</v>
      </c>
      <c r="C39" s="52" t="s">
        <v>61</v>
      </c>
      <c r="D39" s="19" t="s">
        <v>80</v>
      </c>
      <c r="E39" s="52" t="s">
        <v>82</v>
      </c>
      <c r="F39" s="53">
        <v>0.029456018518518517</v>
      </c>
      <c r="G39" s="19" t="str">
        <f t="shared" si="0"/>
        <v>4.15/km</v>
      </c>
      <c r="H39" s="20">
        <f t="shared" si="2"/>
        <v>0.006053240740740734</v>
      </c>
      <c r="I39" s="20">
        <f>F39-INDEX($F$4:$F$930,MATCH(D39,$D$4:$D$930,0))</f>
        <v>5.787037037036785E-05</v>
      </c>
    </row>
    <row r="40" spans="1:9" s="1" customFormat="1" ht="15" customHeight="1">
      <c r="A40" s="37">
        <v>37</v>
      </c>
      <c r="B40" s="52" t="s">
        <v>83</v>
      </c>
      <c r="C40" s="52" t="s">
        <v>84</v>
      </c>
      <c r="D40" s="19" t="s">
        <v>53</v>
      </c>
      <c r="E40" s="52" t="s">
        <v>85</v>
      </c>
      <c r="F40" s="53">
        <v>0.029583333333333336</v>
      </c>
      <c r="G40" s="19" t="str">
        <f t="shared" si="0"/>
        <v>4.16/km</v>
      </c>
      <c r="H40" s="20">
        <f t="shared" si="2"/>
        <v>0.006180555555555554</v>
      </c>
      <c r="I40" s="20">
        <f>F40-INDEX($F$4:$F$930,MATCH(D40,$D$4:$D$930,0))</f>
        <v>0.0023379629629629688</v>
      </c>
    </row>
    <row r="41" spans="1:9" s="1" customFormat="1" ht="15" customHeight="1">
      <c r="A41" s="37">
        <v>38</v>
      </c>
      <c r="B41" s="52" t="s">
        <v>86</v>
      </c>
      <c r="C41" s="52" t="s">
        <v>87</v>
      </c>
      <c r="D41" s="19" t="s">
        <v>56</v>
      </c>
      <c r="E41" s="52" t="s">
        <v>88</v>
      </c>
      <c r="F41" s="53">
        <v>0.02960648148148148</v>
      </c>
      <c r="G41" s="19" t="str">
        <f t="shared" si="0"/>
        <v>4.16/km</v>
      </c>
      <c r="H41" s="20">
        <f t="shared" si="2"/>
        <v>0.006203703703703697</v>
      </c>
      <c r="I41" s="20">
        <f>F41-INDEX($F$4:$F$930,MATCH(D41,$D$4:$D$930,0))</f>
        <v>0.006203703703703697</v>
      </c>
    </row>
    <row r="42" spans="1:9" s="1" customFormat="1" ht="15" customHeight="1">
      <c r="A42" s="37">
        <v>39</v>
      </c>
      <c r="B42" s="52" t="s">
        <v>237</v>
      </c>
      <c r="C42" s="52" t="s">
        <v>61</v>
      </c>
      <c r="D42" s="19" t="s">
        <v>72</v>
      </c>
      <c r="E42" s="52" t="s">
        <v>89</v>
      </c>
      <c r="F42" s="53">
        <v>0.02972222222222222</v>
      </c>
      <c r="G42" s="19" t="str">
        <f t="shared" si="0"/>
        <v>4.17/km</v>
      </c>
      <c r="H42" s="20">
        <f t="shared" si="2"/>
        <v>0.0063194444444444366</v>
      </c>
      <c r="I42" s="20">
        <f>F42-INDEX($F$4:$F$930,MATCH(D42,$D$4:$D$930,0))</f>
        <v>0.0010995370370370343</v>
      </c>
    </row>
    <row r="43" spans="1:9" s="1" customFormat="1" ht="15" customHeight="1">
      <c r="A43" s="37">
        <v>40</v>
      </c>
      <c r="B43" s="52" t="s">
        <v>90</v>
      </c>
      <c r="C43" s="52" t="s">
        <v>91</v>
      </c>
      <c r="D43" s="19" t="s">
        <v>48</v>
      </c>
      <c r="E43" s="52" t="s">
        <v>44</v>
      </c>
      <c r="F43" s="53">
        <v>0.0297337962962963</v>
      </c>
      <c r="G43" s="19" t="str">
        <f t="shared" si="0"/>
        <v>4.17/km</v>
      </c>
      <c r="H43" s="20">
        <f t="shared" si="2"/>
        <v>0.006331018518518517</v>
      </c>
      <c r="I43" s="20">
        <f>F43-INDEX($F$4:$F$930,MATCH(D43,$D$4:$D$930,0))</f>
        <v>0.0026736111111111127</v>
      </c>
    </row>
    <row r="44" spans="1:9" s="1" customFormat="1" ht="15" customHeight="1">
      <c r="A44" s="37">
        <v>41</v>
      </c>
      <c r="B44" s="52" t="s">
        <v>233</v>
      </c>
      <c r="C44" s="52"/>
      <c r="D44" s="19" t="s">
        <v>13</v>
      </c>
      <c r="E44" s="52" t="s">
        <v>92</v>
      </c>
      <c r="F44" s="53">
        <v>0.029861111111111113</v>
      </c>
      <c r="G44" s="19" t="str">
        <f t="shared" si="0"/>
        <v>4.18/km</v>
      </c>
      <c r="H44" s="20">
        <f t="shared" si="2"/>
        <v>0.00645833333333333</v>
      </c>
      <c r="I44" s="20">
        <f>F44-INDEX($F$4:$F$930,MATCH(D44,$D$4:$D$930,0))</f>
        <v>0.0060648148148148145</v>
      </c>
    </row>
    <row r="45" spans="1:9" s="1" customFormat="1" ht="15" customHeight="1">
      <c r="A45" s="37">
        <v>42</v>
      </c>
      <c r="B45" s="52" t="s">
        <v>225</v>
      </c>
      <c r="C45" s="52" t="s">
        <v>91</v>
      </c>
      <c r="D45" s="19" t="s">
        <v>19</v>
      </c>
      <c r="E45" s="52" t="s">
        <v>44</v>
      </c>
      <c r="F45" s="53">
        <v>0.03019675925925926</v>
      </c>
      <c r="G45" s="19" t="str">
        <f t="shared" si="0"/>
        <v>4.21/km</v>
      </c>
      <c r="H45" s="20">
        <f t="shared" si="2"/>
        <v>0.006793981481481477</v>
      </c>
      <c r="I45" s="20">
        <f>F45-INDEX($F$4:$F$930,MATCH(D45,$D$4:$D$930,0))</f>
        <v>0.006122685185185189</v>
      </c>
    </row>
    <row r="46" spans="1:9" s="1" customFormat="1" ht="15" customHeight="1">
      <c r="A46" s="37">
        <v>43</v>
      </c>
      <c r="B46" s="52" t="s">
        <v>232</v>
      </c>
      <c r="C46" s="52" t="s">
        <v>93</v>
      </c>
      <c r="D46" s="19" t="s">
        <v>48</v>
      </c>
      <c r="E46" s="52" t="s">
        <v>7</v>
      </c>
      <c r="F46" s="53">
        <v>0.030555555555555555</v>
      </c>
      <c r="G46" s="19" t="str">
        <f t="shared" si="0"/>
        <v>4.24/km</v>
      </c>
      <c r="H46" s="20">
        <f t="shared" si="2"/>
        <v>0.007152777777777772</v>
      </c>
      <c r="I46" s="20">
        <f>F46-INDEX($F$4:$F$930,MATCH(D46,$D$4:$D$930,0))</f>
        <v>0.0034953703703703674</v>
      </c>
    </row>
    <row r="47" spans="1:9" s="1" customFormat="1" ht="15" customHeight="1">
      <c r="A47" s="37">
        <v>44</v>
      </c>
      <c r="B47" s="52" t="s">
        <v>94</v>
      </c>
      <c r="C47" s="52" t="s">
        <v>95</v>
      </c>
      <c r="D47" s="19" t="s">
        <v>48</v>
      </c>
      <c r="E47" s="52" t="s">
        <v>96</v>
      </c>
      <c r="F47" s="53">
        <v>0.030625</v>
      </c>
      <c r="G47" s="19" t="str">
        <f t="shared" si="0"/>
        <v>4.25/km</v>
      </c>
      <c r="H47" s="20">
        <f t="shared" si="2"/>
        <v>0.007222222222222217</v>
      </c>
      <c r="I47" s="20">
        <f>F47-INDEX($F$4:$F$930,MATCH(D47,$D$4:$D$930,0))</f>
        <v>0.0035648148148148123</v>
      </c>
    </row>
    <row r="48" spans="1:9" s="1" customFormat="1" ht="15" customHeight="1">
      <c r="A48" s="37">
        <v>45</v>
      </c>
      <c r="B48" s="52" t="s">
        <v>97</v>
      </c>
      <c r="C48" s="52" t="s">
        <v>98</v>
      </c>
      <c r="D48" s="19" t="s">
        <v>19</v>
      </c>
      <c r="E48" s="52" t="s">
        <v>14</v>
      </c>
      <c r="F48" s="53">
        <v>0.030636574074074076</v>
      </c>
      <c r="G48" s="19" t="str">
        <f t="shared" si="0"/>
        <v>4.25/km</v>
      </c>
      <c r="H48" s="20">
        <f t="shared" si="2"/>
        <v>0.007233796296296294</v>
      </c>
      <c r="I48" s="20">
        <f>F48-INDEX($F$4:$F$930,MATCH(D48,$D$4:$D$930,0))</f>
        <v>0.006562500000000006</v>
      </c>
    </row>
    <row r="49" spans="1:9" s="1" customFormat="1" ht="15" customHeight="1">
      <c r="A49" s="37">
        <v>46</v>
      </c>
      <c r="B49" s="52" t="s">
        <v>99</v>
      </c>
      <c r="C49" s="52" t="s">
        <v>22</v>
      </c>
      <c r="D49" s="19" t="s">
        <v>13</v>
      </c>
      <c r="E49" s="52" t="s">
        <v>100</v>
      </c>
      <c r="F49" s="53">
        <v>0.030844907407407404</v>
      </c>
      <c r="G49" s="19" t="str">
        <f t="shared" si="0"/>
        <v>4.27/km</v>
      </c>
      <c r="H49" s="20">
        <f t="shared" si="2"/>
        <v>0.0074421296296296215</v>
      </c>
      <c r="I49" s="20">
        <f>F49-INDEX($F$4:$F$930,MATCH(D49,$D$4:$D$930,0))</f>
        <v>0.007048611111111106</v>
      </c>
    </row>
    <row r="50" spans="1:9" s="1" customFormat="1" ht="15" customHeight="1">
      <c r="A50" s="37">
        <v>47</v>
      </c>
      <c r="B50" s="52" t="s">
        <v>222</v>
      </c>
      <c r="C50" s="52" t="s">
        <v>61</v>
      </c>
      <c r="D50" s="19" t="s">
        <v>19</v>
      </c>
      <c r="E50" s="52" t="s">
        <v>7</v>
      </c>
      <c r="F50" s="53">
        <v>0.03113425925925926</v>
      </c>
      <c r="G50" s="19" t="str">
        <f t="shared" si="0"/>
        <v>4.29/km</v>
      </c>
      <c r="H50" s="20">
        <f t="shared" si="2"/>
        <v>0.007731481481481478</v>
      </c>
      <c r="I50" s="20">
        <f>F50-INDEX($F$4:$F$930,MATCH(D50,$D$4:$D$930,0))</f>
        <v>0.00706018518518519</v>
      </c>
    </row>
    <row r="51" spans="1:9" s="1" customFormat="1" ht="15" customHeight="1">
      <c r="A51" s="37">
        <v>48</v>
      </c>
      <c r="B51" s="52" t="s">
        <v>101</v>
      </c>
      <c r="C51" s="52" t="s">
        <v>102</v>
      </c>
      <c r="D51" s="19" t="s">
        <v>19</v>
      </c>
      <c r="E51" s="52" t="s">
        <v>103</v>
      </c>
      <c r="F51" s="53">
        <v>0.03137731481481481</v>
      </c>
      <c r="G51" s="19" t="str">
        <f t="shared" si="0"/>
        <v>4.31/km</v>
      </c>
      <c r="H51" s="20">
        <f t="shared" si="2"/>
        <v>0.007974537037037027</v>
      </c>
      <c r="I51" s="20">
        <f>F51-INDEX($F$4:$F$930,MATCH(D51,$D$4:$D$930,0))</f>
        <v>0.007303240740740739</v>
      </c>
    </row>
    <row r="52" spans="1:9" s="1" customFormat="1" ht="15" customHeight="1">
      <c r="A52" s="37">
        <v>49</v>
      </c>
      <c r="B52" s="56" t="s">
        <v>104</v>
      </c>
      <c r="C52" s="56" t="s">
        <v>105</v>
      </c>
      <c r="D52" s="18" t="s">
        <v>106</v>
      </c>
      <c r="E52" s="56" t="s">
        <v>85</v>
      </c>
      <c r="F52" s="53">
        <v>0.03144675925925926</v>
      </c>
      <c r="G52" s="19" t="str">
        <f t="shared" si="0"/>
        <v>4.32/km</v>
      </c>
      <c r="H52" s="20">
        <f t="shared" si="2"/>
        <v>0.008043981481481475</v>
      </c>
      <c r="I52" s="20">
        <f>F52-INDEX($F$4:$F$930,MATCH(D52,$D$4:$D$930,0))</f>
        <v>0</v>
      </c>
    </row>
    <row r="53" spans="1:9" s="3" customFormat="1" ht="15" customHeight="1">
      <c r="A53" s="37">
        <v>50</v>
      </c>
      <c r="B53" s="52" t="s">
        <v>252</v>
      </c>
      <c r="C53" s="52" t="s">
        <v>93</v>
      </c>
      <c r="D53" s="19" t="s">
        <v>72</v>
      </c>
      <c r="E53" s="52" t="s">
        <v>31</v>
      </c>
      <c r="F53" s="53">
        <v>0.03153935185185185</v>
      </c>
      <c r="G53" s="19" t="str">
        <f t="shared" si="0"/>
        <v>4.33/km</v>
      </c>
      <c r="H53" s="20">
        <f t="shared" si="2"/>
        <v>0.00813657407407407</v>
      </c>
      <c r="I53" s="20">
        <f>F53-INDEX($F$4:$F$930,MATCH(D53,$D$4:$D$930,0))</f>
        <v>0.002916666666666668</v>
      </c>
    </row>
    <row r="54" spans="1:9" s="1" customFormat="1" ht="15" customHeight="1">
      <c r="A54" s="37">
        <v>51</v>
      </c>
      <c r="B54" s="52" t="s">
        <v>250</v>
      </c>
      <c r="C54" s="52" t="s">
        <v>107</v>
      </c>
      <c r="D54" s="19" t="s">
        <v>56</v>
      </c>
      <c r="E54" s="52" t="s">
        <v>44</v>
      </c>
      <c r="F54" s="53">
        <v>0.03158564814814815</v>
      </c>
      <c r="G54" s="19" t="str">
        <f t="shared" si="0"/>
        <v>4.33/km</v>
      </c>
      <c r="H54" s="20">
        <f t="shared" si="2"/>
        <v>0.008182870370370365</v>
      </c>
      <c r="I54" s="20">
        <f>F54-INDEX($F$4:$F$930,MATCH(D54,$D$4:$D$930,0))</f>
        <v>0.008182870370370365</v>
      </c>
    </row>
    <row r="55" spans="1:9" s="1" customFormat="1" ht="15" customHeight="1">
      <c r="A55" s="37">
        <v>52</v>
      </c>
      <c r="B55" s="52" t="s">
        <v>223</v>
      </c>
      <c r="C55" s="52" t="s">
        <v>108</v>
      </c>
      <c r="D55" s="19" t="s">
        <v>13</v>
      </c>
      <c r="E55" s="52" t="s">
        <v>109</v>
      </c>
      <c r="F55" s="53">
        <v>0.03159722222222222</v>
      </c>
      <c r="G55" s="19" t="str">
        <f t="shared" si="0"/>
        <v>4.33/km</v>
      </c>
      <c r="H55" s="20">
        <f t="shared" si="2"/>
        <v>0.008194444444444438</v>
      </c>
      <c r="I55" s="20">
        <f>F55-INDEX($F$4:$F$930,MATCH(D55,$D$4:$D$930,0))</f>
        <v>0.007800925925925923</v>
      </c>
    </row>
    <row r="56" spans="1:9" s="1" customFormat="1" ht="15" customHeight="1">
      <c r="A56" s="59">
        <v>53</v>
      </c>
      <c r="B56" s="60" t="s">
        <v>110</v>
      </c>
      <c r="C56" s="60" t="s">
        <v>111</v>
      </c>
      <c r="D56" s="61" t="s">
        <v>112</v>
      </c>
      <c r="E56" s="60" t="s">
        <v>209</v>
      </c>
      <c r="F56" s="62">
        <v>0.031608796296296295</v>
      </c>
      <c r="G56" s="61" t="str">
        <f t="shared" si="0"/>
        <v>4.33/km</v>
      </c>
      <c r="H56" s="63">
        <f t="shared" si="2"/>
        <v>0.008206018518518512</v>
      </c>
      <c r="I56" s="63">
        <f>F56-INDEX($F$4:$F$930,MATCH(D56,$D$4:$D$930,0))</f>
        <v>0</v>
      </c>
    </row>
    <row r="57" spans="1:9" s="1" customFormat="1" ht="15" customHeight="1">
      <c r="A57" s="37">
        <v>54</v>
      </c>
      <c r="B57" s="52" t="s">
        <v>113</v>
      </c>
      <c r="C57" s="52" t="s">
        <v>114</v>
      </c>
      <c r="D57" s="19" t="s">
        <v>115</v>
      </c>
      <c r="E57" s="52" t="s">
        <v>65</v>
      </c>
      <c r="F57" s="53">
        <v>0.03180555555555555</v>
      </c>
      <c r="G57" s="19" t="str">
        <f t="shared" si="0"/>
        <v>4.35/km</v>
      </c>
      <c r="H57" s="20">
        <f t="shared" si="2"/>
        <v>0.00840277777777777</v>
      </c>
      <c r="I57" s="20">
        <f>F57-INDEX($F$4:$F$930,MATCH(D57,$D$4:$D$930,0))</f>
        <v>0</v>
      </c>
    </row>
    <row r="58" spans="1:9" s="1" customFormat="1" ht="15" customHeight="1">
      <c r="A58" s="37">
        <v>55</v>
      </c>
      <c r="B58" s="52" t="s">
        <v>116</v>
      </c>
      <c r="C58" s="52" t="s">
        <v>117</v>
      </c>
      <c r="D58" s="19" t="s">
        <v>56</v>
      </c>
      <c r="E58" s="52" t="s">
        <v>44</v>
      </c>
      <c r="F58" s="53">
        <v>0.03181712962962963</v>
      </c>
      <c r="G58" s="19" t="str">
        <f t="shared" si="0"/>
        <v>4.35/km</v>
      </c>
      <c r="H58" s="20">
        <f t="shared" si="2"/>
        <v>0.00841435185185185</v>
      </c>
      <c r="I58" s="20">
        <f>F58-INDEX($F$4:$F$930,MATCH(D58,$D$4:$D$930,0))</f>
        <v>0.00841435185185185</v>
      </c>
    </row>
    <row r="59" spans="1:9" s="1" customFormat="1" ht="15" customHeight="1">
      <c r="A59" s="37">
        <v>56</v>
      </c>
      <c r="B59" s="52" t="s">
        <v>118</v>
      </c>
      <c r="C59" s="52" t="s">
        <v>119</v>
      </c>
      <c r="D59" s="19" t="s">
        <v>56</v>
      </c>
      <c r="E59" s="52" t="s">
        <v>120</v>
      </c>
      <c r="F59" s="53">
        <v>0.03203703703703704</v>
      </c>
      <c r="G59" s="19" t="str">
        <f t="shared" si="0"/>
        <v>4.37/km</v>
      </c>
      <c r="H59" s="20">
        <f t="shared" si="2"/>
        <v>0.008634259259259255</v>
      </c>
      <c r="I59" s="20">
        <f>F59-INDEX($F$4:$F$930,MATCH(D59,$D$4:$D$930,0))</f>
        <v>0.008634259259259255</v>
      </c>
    </row>
    <row r="60" spans="1:9" s="1" customFormat="1" ht="15" customHeight="1">
      <c r="A60" s="37">
        <v>57</v>
      </c>
      <c r="B60" s="52" t="s">
        <v>121</v>
      </c>
      <c r="C60" s="52" t="s">
        <v>122</v>
      </c>
      <c r="D60" s="19" t="s">
        <v>53</v>
      </c>
      <c r="E60" s="52" t="s">
        <v>123</v>
      </c>
      <c r="F60" s="53">
        <v>0.03215277777777777</v>
      </c>
      <c r="G60" s="19" t="str">
        <f t="shared" si="0"/>
        <v>4.38/km</v>
      </c>
      <c r="H60" s="20">
        <f t="shared" si="2"/>
        <v>0.00874999999999999</v>
      </c>
      <c r="I60" s="20">
        <f>F60-INDEX($F$4:$F$930,MATCH(D60,$D$4:$D$930,0))</f>
        <v>0.0049074074074074055</v>
      </c>
    </row>
    <row r="61" spans="1:9" s="1" customFormat="1" ht="15" customHeight="1">
      <c r="A61" s="37">
        <v>58</v>
      </c>
      <c r="B61" s="52" t="s">
        <v>244</v>
      </c>
      <c r="C61" s="52" t="s">
        <v>102</v>
      </c>
      <c r="D61" s="19" t="s">
        <v>13</v>
      </c>
      <c r="E61" s="52" t="s">
        <v>69</v>
      </c>
      <c r="F61" s="53">
        <v>0.032337962962962964</v>
      </c>
      <c r="G61" s="19" t="str">
        <f t="shared" si="0"/>
        <v>4.39/km</v>
      </c>
      <c r="H61" s="20">
        <f t="shared" si="2"/>
        <v>0.008935185185185181</v>
      </c>
      <c r="I61" s="20">
        <f>F61-INDEX($F$4:$F$930,MATCH(D61,$D$4:$D$930,0))</f>
        <v>0.008541666666666666</v>
      </c>
    </row>
    <row r="62" spans="1:9" s="1" customFormat="1" ht="15" customHeight="1">
      <c r="A62" s="37">
        <v>59</v>
      </c>
      <c r="B62" s="52" t="s">
        <v>124</v>
      </c>
      <c r="C62" s="52" t="s">
        <v>125</v>
      </c>
      <c r="D62" s="19" t="s">
        <v>13</v>
      </c>
      <c r="E62" s="52" t="s">
        <v>126</v>
      </c>
      <c r="F62" s="53">
        <v>0.03239583333333333</v>
      </c>
      <c r="G62" s="19" t="str">
        <f t="shared" si="0"/>
        <v>4.40/km</v>
      </c>
      <c r="H62" s="20">
        <f t="shared" si="2"/>
        <v>0.00899305555555555</v>
      </c>
      <c r="I62" s="20">
        <f>F62-INDEX($F$4:$F$930,MATCH(D62,$D$4:$D$930,0))</f>
        <v>0.008599537037037034</v>
      </c>
    </row>
    <row r="63" spans="1:9" s="1" customFormat="1" ht="15" customHeight="1">
      <c r="A63" s="37">
        <v>60</v>
      </c>
      <c r="B63" s="52" t="s">
        <v>127</v>
      </c>
      <c r="C63" s="52" t="s">
        <v>128</v>
      </c>
      <c r="D63" s="19" t="s">
        <v>112</v>
      </c>
      <c r="E63" s="52" t="s">
        <v>26</v>
      </c>
      <c r="F63" s="53">
        <v>0.032407407407407406</v>
      </c>
      <c r="G63" s="19" t="str">
        <f t="shared" si="0"/>
        <v>4.40/km</v>
      </c>
      <c r="H63" s="20">
        <f t="shared" si="2"/>
        <v>0.009004629629629623</v>
      </c>
      <c r="I63" s="20">
        <f>F63-INDEX($F$4:$F$930,MATCH(D63,$D$4:$D$930,0))</f>
        <v>0.000798611111111111</v>
      </c>
    </row>
    <row r="64" spans="1:9" s="1" customFormat="1" ht="15" customHeight="1">
      <c r="A64" s="37">
        <v>61</v>
      </c>
      <c r="B64" s="52" t="s">
        <v>129</v>
      </c>
      <c r="C64" s="52" t="s">
        <v>130</v>
      </c>
      <c r="D64" s="19" t="s">
        <v>72</v>
      </c>
      <c r="E64" s="52" t="s">
        <v>20</v>
      </c>
      <c r="F64" s="53">
        <v>0.03244212962962963</v>
      </c>
      <c r="G64" s="19" t="str">
        <f t="shared" si="0"/>
        <v>4.40/km</v>
      </c>
      <c r="H64" s="20">
        <f t="shared" si="2"/>
        <v>0.00903935185185185</v>
      </c>
      <c r="I64" s="20">
        <f>F64-INDEX($F$4:$F$930,MATCH(D64,$D$4:$D$930,0))</f>
        <v>0.0038194444444444482</v>
      </c>
    </row>
    <row r="65" spans="1:9" s="1" customFormat="1" ht="15" customHeight="1">
      <c r="A65" s="37">
        <v>62</v>
      </c>
      <c r="B65" s="52" t="s">
        <v>131</v>
      </c>
      <c r="C65" s="52" t="s">
        <v>132</v>
      </c>
      <c r="D65" s="19" t="s">
        <v>80</v>
      </c>
      <c r="E65" s="52" t="s">
        <v>133</v>
      </c>
      <c r="F65" s="53">
        <v>0.03274305555555555</v>
      </c>
      <c r="G65" s="19" t="str">
        <f t="shared" si="0"/>
        <v>4.43/km</v>
      </c>
      <c r="H65" s="20">
        <f t="shared" si="2"/>
        <v>0.00934027777777777</v>
      </c>
      <c r="I65" s="20">
        <f>F65-INDEX($F$4:$F$930,MATCH(D65,$D$4:$D$930,0))</f>
        <v>0.003344907407407404</v>
      </c>
    </row>
    <row r="66" spans="1:9" s="1" customFormat="1" ht="15" customHeight="1">
      <c r="A66" s="37">
        <v>63</v>
      </c>
      <c r="B66" s="52" t="s">
        <v>134</v>
      </c>
      <c r="C66" s="52" t="s">
        <v>135</v>
      </c>
      <c r="D66" s="19" t="s">
        <v>72</v>
      </c>
      <c r="E66" s="52" t="s">
        <v>136</v>
      </c>
      <c r="F66" s="53">
        <v>0.032870370370370376</v>
      </c>
      <c r="G66" s="19" t="str">
        <f t="shared" si="0"/>
        <v>4.44/km</v>
      </c>
      <c r="H66" s="20">
        <f t="shared" si="2"/>
        <v>0.009467592592592593</v>
      </c>
      <c r="I66" s="20">
        <f>F66-INDEX($F$4:$F$930,MATCH(D66,$D$4:$D$930,0))</f>
        <v>0.004247685185185191</v>
      </c>
    </row>
    <row r="67" spans="1:9" s="1" customFormat="1" ht="15" customHeight="1">
      <c r="A67" s="37">
        <v>64</v>
      </c>
      <c r="B67" s="52" t="s">
        <v>240</v>
      </c>
      <c r="C67" s="52"/>
      <c r="D67" s="19" t="s">
        <v>48</v>
      </c>
      <c r="E67" s="52" t="s">
        <v>92</v>
      </c>
      <c r="F67" s="53">
        <v>0.033125</v>
      </c>
      <c r="G67" s="19" t="str">
        <f t="shared" si="0"/>
        <v>4.46/km</v>
      </c>
      <c r="H67" s="20">
        <f t="shared" si="2"/>
        <v>0.009722222222222219</v>
      </c>
      <c r="I67" s="20">
        <f>F67-INDEX($F$4:$F$930,MATCH(D67,$D$4:$D$930,0))</f>
        <v>0.0060648148148148145</v>
      </c>
    </row>
    <row r="68" spans="1:9" s="1" customFormat="1" ht="15" customHeight="1">
      <c r="A68" s="37">
        <v>65</v>
      </c>
      <c r="B68" s="52" t="s">
        <v>137</v>
      </c>
      <c r="C68" s="52" t="s">
        <v>138</v>
      </c>
      <c r="D68" s="19" t="s">
        <v>139</v>
      </c>
      <c r="E68" s="52" t="s">
        <v>7</v>
      </c>
      <c r="F68" s="53">
        <v>0.033240740740740744</v>
      </c>
      <c r="G68" s="19" t="str">
        <f aca="true" t="shared" si="3" ref="G68:G112">TEXT(INT((HOUR(F68)*3600+MINUTE(F68)*60+SECOND(F68))/$I$2/60),"0")&amp;"."&amp;TEXT(MOD((HOUR(F68)*3600+MINUTE(F68)*60+SECOND(F68))/$I$2,60),"00")&amp;"/km"</f>
        <v>4.47/km</v>
      </c>
      <c r="H68" s="20">
        <f t="shared" si="2"/>
        <v>0.009837962962962962</v>
      </c>
      <c r="I68" s="20">
        <f>F68-INDEX($F$4:$F$930,MATCH(D68,$D$4:$D$930,0))</f>
        <v>0</v>
      </c>
    </row>
    <row r="69" spans="1:9" s="1" customFormat="1" ht="15" customHeight="1">
      <c r="A69" s="37">
        <v>66</v>
      </c>
      <c r="B69" s="52" t="s">
        <v>140</v>
      </c>
      <c r="C69" s="52" t="s">
        <v>41</v>
      </c>
      <c r="D69" s="19" t="s">
        <v>6</v>
      </c>
      <c r="E69" s="52" t="s">
        <v>141</v>
      </c>
      <c r="F69" s="53">
        <v>0.03325231481481481</v>
      </c>
      <c r="G69" s="19" t="str">
        <f t="shared" si="3"/>
        <v>4.47/km</v>
      </c>
      <c r="H69" s="20">
        <f t="shared" si="2"/>
        <v>0.009849537037037028</v>
      </c>
      <c r="I69" s="20">
        <f>F69-INDEX($F$4:$F$930,MATCH(D69,$D$4:$D$930,0))</f>
        <v>0.009849537037037028</v>
      </c>
    </row>
    <row r="70" spans="1:9" s="1" customFormat="1" ht="15" customHeight="1">
      <c r="A70" s="37">
        <v>67</v>
      </c>
      <c r="B70" s="52" t="s">
        <v>142</v>
      </c>
      <c r="C70" s="52" t="s">
        <v>143</v>
      </c>
      <c r="D70" s="19" t="s">
        <v>115</v>
      </c>
      <c r="E70" s="52" t="s">
        <v>44</v>
      </c>
      <c r="F70" s="53">
        <v>0.03342592592592592</v>
      </c>
      <c r="G70" s="19" t="str">
        <f t="shared" si="3"/>
        <v>4.49/km</v>
      </c>
      <c r="H70" s="20">
        <f t="shared" si="2"/>
        <v>0.010023148148148139</v>
      </c>
      <c r="I70" s="20">
        <f>F70-INDEX($F$4:$F$930,MATCH(D70,$D$4:$D$930,0))</f>
        <v>0.0016203703703703692</v>
      </c>
    </row>
    <row r="71" spans="1:9" s="1" customFormat="1" ht="15" customHeight="1">
      <c r="A71" s="37">
        <v>68</v>
      </c>
      <c r="B71" s="52" t="s">
        <v>229</v>
      </c>
      <c r="C71" s="52" t="s">
        <v>34</v>
      </c>
      <c r="D71" s="19" t="s">
        <v>13</v>
      </c>
      <c r="E71" s="52" t="s">
        <v>92</v>
      </c>
      <c r="F71" s="53">
        <v>0.03351851851851852</v>
      </c>
      <c r="G71" s="19" t="str">
        <f t="shared" si="3"/>
        <v>4.50/km</v>
      </c>
      <c r="H71" s="20">
        <f t="shared" si="2"/>
        <v>0.010115740740740734</v>
      </c>
      <c r="I71" s="20">
        <f>F71-INDEX($F$4:$F$930,MATCH(D71,$D$4:$D$930,0))</f>
        <v>0.009722222222222219</v>
      </c>
    </row>
    <row r="72" spans="1:9" s="1" customFormat="1" ht="15" customHeight="1">
      <c r="A72" s="37">
        <v>69</v>
      </c>
      <c r="B72" s="52" t="s">
        <v>238</v>
      </c>
      <c r="C72" s="52" t="s">
        <v>119</v>
      </c>
      <c r="D72" s="19" t="s">
        <v>48</v>
      </c>
      <c r="E72" s="52" t="s">
        <v>54</v>
      </c>
      <c r="F72" s="53">
        <v>0.033553240740740745</v>
      </c>
      <c r="G72" s="19" t="str">
        <f t="shared" si="3"/>
        <v>4.50/km</v>
      </c>
      <c r="H72" s="20">
        <f t="shared" si="2"/>
        <v>0.010150462962962962</v>
      </c>
      <c r="I72" s="20">
        <f>F72-INDEX($F$4:$F$930,MATCH(D72,$D$4:$D$930,0))</f>
        <v>0.0064930555555555575</v>
      </c>
    </row>
    <row r="73" spans="1:9" s="1" customFormat="1" ht="15" customHeight="1">
      <c r="A73" s="37">
        <v>70</v>
      </c>
      <c r="B73" s="52" t="s">
        <v>0</v>
      </c>
      <c r="C73" s="52" t="s">
        <v>144</v>
      </c>
      <c r="D73" s="19" t="s">
        <v>112</v>
      </c>
      <c r="E73" s="52" t="s">
        <v>7</v>
      </c>
      <c r="F73" s="53">
        <v>0.03369212962962963</v>
      </c>
      <c r="G73" s="19" t="str">
        <f t="shared" si="3"/>
        <v>4.51/km</v>
      </c>
      <c r="H73" s="20">
        <f t="shared" si="2"/>
        <v>0.010289351851851845</v>
      </c>
      <c r="I73" s="20">
        <f>F73-INDEX($F$4:$F$930,MATCH(D73,$D$4:$D$930,0))</f>
        <v>0.002083333333333333</v>
      </c>
    </row>
    <row r="74" spans="1:9" s="1" customFormat="1" ht="15" customHeight="1">
      <c r="A74" s="37">
        <v>71</v>
      </c>
      <c r="B74" s="52" t="s">
        <v>241</v>
      </c>
      <c r="C74" s="52" t="s">
        <v>68</v>
      </c>
      <c r="D74" s="19" t="s">
        <v>13</v>
      </c>
      <c r="E74" s="52" t="s">
        <v>145</v>
      </c>
      <c r="F74" s="53">
        <v>0.03435185185185185</v>
      </c>
      <c r="G74" s="19" t="str">
        <f t="shared" si="3"/>
        <v>4.57/km</v>
      </c>
      <c r="H74" s="20">
        <f t="shared" si="2"/>
        <v>0.010949074074074066</v>
      </c>
      <c r="I74" s="20">
        <f>F74-INDEX($F$4:$F$930,MATCH(D74,$D$4:$D$930,0))</f>
        <v>0.01055555555555555</v>
      </c>
    </row>
    <row r="75" spans="1:9" s="1" customFormat="1" ht="15" customHeight="1">
      <c r="A75" s="37">
        <v>72</v>
      </c>
      <c r="B75" s="52" t="s">
        <v>235</v>
      </c>
      <c r="C75" s="52" t="s">
        <v>144</v>
      </c>
      <c r="D75" s="19" t="s">
        <v>112</v>
      </c>
      <c r="E75" s="52" t="s">
        <v>37</v>
      </c>
      <c r="F75" s="53">
        <v>0.03449074074074074</v>
      </c>
      <c r="G75" s="19" t="str">
        <f t="shared" si="3"/>
        <v>4.58/km</v>
      </c>
      <c r="H75" s="20">
        <f t="shared" si="2"/>
        <v>0.011087962962962956</v>
      </c>
      <c r="I75" s="20">
        <f>F75-INDEX($F$4:$F$930,MATCH(D75,$D$4:$D$930,0))</f>
        <v>0.002881944444444444</v>
      </c>
    </row>
    <row r="76" spans="1:9" s="1" customFormat="1" ht="15" customHeight="1">
      <c r="A76" s="37">
        <v>73</v>
      </c>
      <c r="B76" s="52" t="s">
        <v>2</v>
      </c>
      <c r="C76" s="52" t="s">
        <v>146</v>
      </c>
      <c r="D76" s="19" t="s">
        <v>48</v>
      </c>
      <c r="E76" s="52" t="s">
        <v>7</v>
      </c>
      <c r="F76" s="53">
        <v>0.03480324074074074</v>
      </c>
      <c r="G76" s="19" t="str">
        <f t="shared" si="3"/>
        <v>5.01/km</v>
      </c>
      <c r="H76" s="20">
        <f t="shared" si="2"/>
        <v>0.011400462962962956</v>
      </c>
      <c r="I76" s="20">
        <f>F76-INDEX($F$4:$F$930,MATCH(D76,$D$4:$D$930,0))</f>
        <v>0.007743055555555552</v>
      </c>
    </row>
    <row r="77" spans="1:9" s="1" customFormat="1" ht="15" customHeight="1">
      <c r="A77" s="37">
        <v>74</v>
      </c>
      <c r="B77" s="52" t="s">
        <v>147</v>
      </c>
      <c r="C77" s="52" t="s">
        <v>30</v>
      </c>
      <c r="D77" s="19" t="s">
        <v>48</v>
      </c>
      <c r="E77" s="52" t="s">
        <v>54</v>
      </c>
      <c r="F77" s="53">
        <v>0.0349537037037037</v>
      </c>
      <c r="G77" s="19" t="str">
        <f t="shared" si="3"/>
        <v>5.02/km</v>
      </c>
      <c r="H77" s="20">
        <f t="shared" si="2"/>
        <v>0.01155092592592592</v>
      </c>
      <c r="I77" s="20">
        <f>F77-INDEX($F$4:$F$930,MATCH(D77,$D$4:$D$930,0))</f>
        <v>0.007893518518518515</v>
      </c>
    </row>
    <row r="78" spans="1:9" s="1" customFormat="1" ht="15" customHeight="1">
      <c r="A78" s="37">
        <v>75</v>
      </c>
      <c r="B78" s="52" t="s">
        <v>255</v>
      </c>
      <c r="C78" s="52" t="s">
        <v>119</v>
      </c>
      <c r="D78" s="19" t="s">
        <v>13</v>
      </c>
      <c r="E78" s="52" t="s">
        <v>54</v>
      </c>
      <c r="F78" s="53">
        <v>0.03496527777777778</v>
      </c>
      <c r="G78" s="19" t="str">
        <f t="shared" si="3"/>
        <v>5.02/km</v>
      </c>
      <c r="H78" s="20">
        <f t="shared" si="2"/>
        <v>0.0115625</v>
      </c>
      <c r="I78" s="20">
        <f>F78-INDEX($F$4:$F$930,MATCH(D78,$D$4:$D$930,0))</f>
        <v>0.011168981481481485</v>
      </c>
    </row>
    <row r="79" spans="1:9" s="1" customFormat="1" ht="15" customHeight="1">
      <c r="A79" s="37">
        <v>76</v>
      </c>
      <c r="B79" s="52" t="s">
        <v>243</v>
      </c>
      <c r="C79" s="52" t="s">
        <v>148</v>
      </c>
      <c r="D79" s="19" t="s">
        <v>149</v>
      </c>
      <c r="E79" s="52" t="s">
        <v>150</v>
      </c>
      <c r="F79" s="53">
        <v>0.03516203703703704</v>
      </c>
      <c r="G79" s="19" t="str">
        <f t="shared" si="3"/>
        <v>5.04/km</v>
      </c>
      <c r="H79" s="20">
        <f t="shared" si="2"/>
        <v>0.011759259259259257</v>
      </c>
      <c r="I79" s="20">
        <f>F79-INDEX($F$4:$F$930,MATCH(D79,$D$4:$D$930,0))</f>
        <v>0</v>
      </c>
    </row>
    <row r="80" spans="1:9" s="3" customFormat="1" ht="15" customHeight="1">
      <c r="A80" s="37">
        <v>77</v>
      </c>
      <c r="B80" s="52" t="s">
        <v>256</v>
      </c>
      <c r="C80" s="52" t="s">
        <v>132</v>
      </c>
      <c r="D80" s="19" t="s">
        <v>48</v>
      </c>
      <c r="E80" s="52" t="s">
        <v>82</v>
      </c>
      <c r="F80" s="53">
        <v>0.035381944444444445</v>
      </c>
      <c r="G80" s="19" t="str">
        <f t="shared" si="3"/>
        <v>5.06/km</v>
      </c>
      <c r="H80" s="20">
        <f t="shared" si="2"/>
        <v>0.011979166666666662</v>
      </c>
      <c r="I80" s="20">
        <f>F80-INDEX($F$4:$F$930,MATCH(D80,$D$4:$D$930,0))</f>
        <v>0.008321759259259258</v>
      </c>
    </row>
    <row r="81" spans="1:9" s="1" customFormat="1" ht="15" customHeight="1">
      <c r="A81" s="37">
        <v>78</v>
      </c>
      <c r="B81" s="52" t="s">
        <v>151</v>
      </c>
      <c r="C81" s="52" t="s">
        <v>122</v>
      </c>
      <c r="D81" s="19" t="s">
        <v>72</v>
      </c>
      <c r="E81" s="52" t="s">
        <v>82</v>
      </c>
      <c r="F81" s="53">
        <v>0.03553240740740741</v>
      </c>
      <c r="G81" s="19" t="str">
        <f t="shared" si="3"/>
        <v>5.07/km</v>
      </c>
      <c r="H81" s="20">
        <f t="shared" si="2"/>
        <v>0.012129629629629626</v>
      </c>
      <c r="I81" s="20">
        <f>F81-INDEX($F$4:$F$930,MATCH(D81,$D$4:$D$930,0))</f>
        <v>0.006909722222222223</v>
      </c>
    </row>
    <row r="82" spans="1:9" s="1" customFormat="1" ht="15" customHeight="1">
      <c r="A82" s="37">
        <v>79</v>
      </c>
      <c r="B82" s="52" t="s">
        <v>152</v>
      </c>
      <c r="C82" s="52" t="s">
        <v>153</v>
      </c>
      <c r="D82" s="19" t="s">
        <v>115</v>
      </c>
      <c r="E82" s="52" t="s">
        <v>54</v>
      </c>
      <c r="F82" s="53">
        <v>0.035787037037037034</v>
      </c>
      <c r="G82" s="19" t="str">
        <f t="shared" si="3"/>
        <v>5.09/km</v>
      </c>
      <c r="H82" s="20">
        <f t="shared" si="2"/>
        <v>0.012384259259259251</v>
      </c>
      <c r="I82" s="20">
        <f>F82-INDEX($F$4:$F$930,MATCH(D82,$D$4:$D$930,0))</f>
        <v>0.003981481481481482</v>
      </c>
    </row>
    <row r="83" spans="1:9" s="1" customFormat="1" ht="15" customHeight="1">
      <c r="A83" s="37">
        <v>80</v>
      </c>
      <c r="B83" s="52" t="s">
        <v>154</v>
      </c>
      <c r="C83" s="52" t="s">
        <v>5</v>
      </c>
      <c r="D83" s="19" t="s">
        <v>80</v>
      </c>
      <c r="E83" s="52" t="s">
        <v>155</v>
      </c>
      <c r="F83" s="53">
        <v>0.035902777777777777</v>
      </c>
      <c r="G83" s="19" t="str">
        <f t="shared" si="3"/>
        <v>5.10/km</v>
      </c>
      <c r="H83" s="20">
        <f t="shared" si="2"/>
        <v>0.012499999999999994</v>
      </c>
      <c r="I83" s="20">
        <f>F83-INDEX($F$4:$F$930,MATCH(D83,$D$4:$D$930,0))</f>
        <v>0.006504629629629628</v>
      </c>
    </row>
    <row r="84" spans="1:9" ht="15" customHeight="1">
      <c r="A84" s="37">
        <v>81</v>
      </c>
      <c r="B84" s="52" t="s">
        <v>226</v>
      </c>
      <c r="C84" s="52" t="s">
        <v>93</v>
      </c>
      <c r="D84" s="19" t="s">
        <v>139</v>
      </c>
      <c r="E84" s="52" t="s">
        <v>7</v>
      </c>
      <c r="F84" s="53">
        <v>0.036111111111111115</v>
      </c>
      <c r="G84" s="19" t="str">
        <f t="shared" si="3"/>
        <v>5.12/km</v>
      </c>
      <c r="H84" s="20">
        <f t="shared" si="2"/>
        <v>0.012708333333333332</v>
      </c>
      <c r="I84" s="20">
        <f>F84-INDEX($F$4:$F$930,MATCH(D84,$D$4:$D$930,0))</f>
        <v>0.0028703703703703703</v>
      </c>
    </row>
    <row r="85" spans="1:9" ht="15" customHeight="1">
      <c r="A85" s="37">
        <v>82</v>
      </c>
      <c r="B85" s="52" t="s">
        <v>245</v>
      </c>
      <c r="C85" s="52" t="s">
        <v>156</v>
      </c>
      <c r="D85" s="19" t="s">
        <v>106</v>
      </c>
      <c r="E85" s="52" t="s">
        <v>157</v>
      </c>
      <c r="F85" s="53">
        <v>0.036458333333333336</v>
      </c>
      <c r="G85" s="19" t="str">
        <f t="shared" si="3"/>
        <v>5.15/km</v>
      </c>
      <c r="H85" s="20">
        <f t="shared" si="2"/>
        <v>0.013055555555555553</v>
      </c>
      <c r="I85" s="20">
        <f>F85-INDEX($F$4:$F$930,MATCH(D85,$D$4:$D$930,0))</f>
        <v>0.005011574074074078</v>
      </c>
    </row>
    <row r="86" spans="1:9" ht="15" customHeight="1">
      <c r="A86" s="37">
        <v>83</v>
      </c>
      <c r="B86" s="52" t="s">
        <v>158</v>
      </c>
      <c r="C86" s="52" t="s">
        <v>76</v>
      </c>
      <c r="D86" s="19" t="s">
        <v>48</v>
      </c>
      <c r="E86" s="52" t="s">
        <v>159</v>
      </c>
      <c r="F86" s="53">
        <v>0.036550925925925924</v>
      </c>
      <c r="G86" s="19" t="str">
        <f t="shared" si="3"/>
        <v>5.16/km</v>
      </c>
      <c r="H86" s="20">
        <f t="shared" si="2"/>
        <v>0.013148148148148141</v>
      </c>
      <c r="I86" s="20">
        <f>F86-INDEX($F$4:$F$930,MATCH(D86,$D$4:$D$930,0))</f>
        <v>0.009490740740740737</v>
      </c>
    </row>
    <row r="87" spans="1:9" ht="15" customHeight="1">
      <c r="A87" s="37">
        <v>84</v>
      </c>
      <c r="B87" s="52" t="s">
        <v>160</v>
      </c>
      <c r="C87" s="52" t="s">
        <v>161</v>
      </c>
      <c r="D87" s="19" t="s">
        <v>72</v>
      </c>
      <c r="E87" s="52" t="s">
        <v>7</v>
      </c>
      <c r="F87" s="53">
        <v>0.03662037037037037</v>
      </c>
      <c r="G87" s="19" t="str">
        <f t="shared" si="3"/>
        <v>5.16/km</v>
      </c>
      <c r="H87" s="20">
        <f t="shared" si="2"/>
        <v>0.01321759259259259</v>
      </c>
      <c r="I87" s="20">
        <f>F87-INDEX($F$4:$F$930,MATCH(D87,$D$4:$D$930,0))</f>
        <v>0.007997685185185188</v>
      </c>
    </row>
    <row r="88" spans="1:9" ht="15" customHeight="1">
      <c r="A88" s="37">
        <v>85</v>
      </c>
      <c r="B88" s="52" t="s">
        <v>162</v>
      </c>
      <c r="C88" s="52" t="s">
        <v>163</v>
      </c>
      <c r="D88" s="19" t="s">
        <v>80</v>
      </c>
      <c r="E88" s="52" t="s">
        <v>164</v>
      </c>
      <c r="F88" s="53">
        <v>0.036898148148148145</v>
      </c>
      <c r="G88" s="19" t="str">
        <f t="shared" si="3"/>
        <v>5.19/km</v>
      </c>
      <c r="H88" s="20">
        <f t="shared" si="2"/>
        <v>0.013495370370370362</v>
      </c>
      <c r="I88" s="20">
        <f>F88-INDEX($F$4:$F$930,MATCH(D88,$D$4:$D$930,0))</f>
        <v>0.007499999999999996</v>
      </c>
    </row>
    <row r="89" spans="1:9" ht="15" customHeight="1">
      <c r="A89" s="37">
        <v>86</v>
      </c>
      <c r="B89" s="52" t="s">
        <v>248</v>
      </c>
      <c r="C89" s="52" t="s">
        <v>165</v>
      </c>
      <c r="D89" s="19" t="s">
        <v>149</v>
      </c>
      <c r="E89" s="52" t="s">
        <v>145</v>
      </c>
      <c r="F89" s="53">
        <v>0.03697916666666667</v>
      </c>
      <c r="G89" s="19" t="str">
        <f t="shared" si="3"/>
        <v>5.20/km</v>
      </c>
      <c r="H89" s="20">
        <f t="shared" si="2"/>
        <v>0.013576388888888884</v>
      </c>
      <c r="I89" s="20">
        <f>F89-INDEX($F$4:$F$930,MATCH(D89,$D$4:$D$930,0))</f>
        <v>0.0018171296296296269</v>
      </c>
    </row>
    <row r="90" spans="1:9" ht="15" customHeight="1">
      <c r="A90" s="37">
        <v>87</v>
      </c>
      <c r="B90" s="52" t="s">
        <v>166</v>
      </c>
      <c r="C90" s="52" t="s">
        <v>167</v>
      </c>
      <c r="D90" s="19" t="s">
        <v>106</v>
      </c>
      <c r="E90" s="52" t="s">
        <v>89</v>
      </c>
      <c r="F90" s="53">
        <v>0.03701388888888889</v>
      </c>
      <c r="G90" s="19" t="str">
        <f t="shared" si="3"/>
        <v>5.20/km</v>
      </c>
      <c r="H90" s="20">
        <f t="shared" si="2"/>
        <v>0.013611111111111105</v>
      </c>
      <c r="I90" s="20">
        <f>F90-INDEX($F$4:$F$930,MATCH(D90,$D$4:$D$930,0))</f>
        <v>0.00556712962962963</v>
      </c>
    </row>
    <row r="91" spans="1:9" ht="15" customHeight="1">
      <c r="A91" s="37">
        <v>88</v>
      </c>
      <c r="B91" s="52" t="s">
        <v>254</v>
      </c>
      <c r="C91" s="52" t="s">
        <v>168</v>
      </c>
      <c r="D91" s="19" t="s">
        <v>80</v>
      </c>
      <c r="E91" s="52" t="s">
        <v>85</v>
      </c>
      <c r="F91" s="53">
        <v>0.037141203703703704</v>
      </c>
      <c r="G91" s="19" t="str">
        <f t="shared" si="3"/>
        <v>5.21/km</v>
      </c>
      <c r="H91" s="20">
        <f t="shared" si="2"/>
        <v>0.013738425925925921</v>
      </c>
      <c r="I91" s="20">
        <f>F91-INDEX($F$4:$F$930,MATCH(D91,$D$4:$D$930,0))</f>
        <v>0.007743055555555555</v>
      </c>
    </row>
    <row r="92" spans="1:9" ht="15" customHeight="1">
      <c r="A92" s="37">
        <v>89</v>
      </c>
      <c r="B92" s="52" t="s">
        <v>169</v>
      </c>
      <c r="C92" s="52" t="s">
        <v>170</v>
      </c>
      <c r="D92" s="19" t="s">
        <v>53</v>
      </c>
      <c r="E92" s="52" t="s">
        <v>82</v>
      </c>
      <c r="F92" s="53">
        <v>0.03761574074074074</v>
      </c>
      <c r="G92" s="19" t="str">
        <f t="shared" si="3"/>
        <v>5.25/km</v>
      </c>
      <c r="H92" s="20">
        <f t="shared" si="2"/>
        <v>0.014212962962962958</v>
      </c>
      <c r="I92" s="20">
        <f>F92-INDEX($F$4:$F$930,MATCH(D92,$D$4:$D$930,0))</f>
        <v>0.010370370370370374</v>
      </c>
    </row>
    <row r="93" spans="1:9" ht="15" customHeight="1">
      <c r="A93" s="37">
        <v>90</v>
      </c>
      <c r="B93" s="52" t="s">
        <v>249</v>
      </c>
      <c r="C93" s="52" t="s">
        <v>171</v>
      </c>
      <c r="D93" s="19" t="s">
        <v>149</v>
      </c>
      <c r="E93" s="52" t="s">
        <v>172</v>
      </c>
      <c r="F93" s="53">
        <v>0.037905092592592594</v>
      </c>
      <c r="G93" s="19" t="str">
        <f t="shared" si="3"/>
        <v>5.28/km</v>
      </c>
      <c r="H93" s="20">
        <f t="shared" si="2"/>
        <v>0.014502314814814812</v>
      </c>
      <c r="I93" s="20">
        <f>F93-INDEX($F$4:$F$930,MATCH(D93,$D$4:$D$930,0))</f>
        <v>0.002743055555555554</v>
      </c>
    </row>
    <row r="94" spans="1:9" ht="15" customHeight="1">
      <c r="A94" s="37">
        <v>91</v>
      </c>
      <c r="B94" s="52" t="s">
        <v>3</v>
      </c>
      <c r="C94" s="52" t="s">
        <v>41</v>
      </c>
      <c r="D94" s="19" t="s">
        <v>56</v>
      </c>
      <c r="E94" s="52" t="s">
        <v>173</v>
      </c>
      <c r="F94" s="53">
        <v>0.03815972222222223</v>
      </c>
      <c r="G94" s="19" t="str">
        <f t="shared" si="3"/>
        <v>5.30/km</v>
      </c>
      <c r="H94" s="20">
        <f t="shared" si="2"/>
        <v>0.014756944444444444</v>
      </c>
      <c r="I94" s="20">
        <f>F94-INDEX($F$4:$F$930,MATCH(D94,$D$4:$D$930,0))</f>
        <v>0.014756944444444444</v>
      </c>
    </row>
    <row r="95" spans="1:9" ht="15" customHeight="1">
      <c r="A95" s="37">
        <v>92</v>
      </c>
      <c r="B95" s="52" t="s">
        <v>174</v>
      </c>
      <c r="C95" s="52" t="s">
        <v>64</v>
      </c>
      <c r="D95" s="19" t="s">
        <v>139</v>
      </c>
      <c r="E95" s="52" t="s">
        <v>20</v>
      </c>
      <c r="F95" s="53">
        <v>0.03836805555555555</v>
      </c>
      <c r="G95" s="19" t="str">
        <f t="shared" si="3"/>
        <v>5.32/km</v>
      </c>
      <c r="H95" s="20">
        <f t="shared" si="2"/>
        <v>0.014965277777777768</v>
      </c>
      <c r="I95" s="20">
        <f>F95-INDEX($F$4:$F$930,MATCH(D95,$D$4:$D$930,0))</f>
        <v>0.005127314814814807</v>
      </c>
    </row>
    <row r="96" spans="1:9" ht="15" customHeight="1">
      <c r="A96" s="37">
        <v>93</v>
      </c>
      <c r="B96" s="52" t="s">
        <v>175</v>
      </c>
      <c r="C96" s="52" t="s">
        <v>22</v>
      </c>
      <c r="D96" s="19" t="s">
        <v>80</v>
      </c>
      <c r="E96" s="52" t="s">
        <v>7</v>
      </c>
      <c r="F96" s="53">
        <v>0.03840277777777778</v>
      </c>
      <c r="G96" s="19" t="str">
        <f t="shared" si="3"/>
        <v>5.32/km</v>
      </c>
      <c r="H96" s="20">
        <f aca="true" t="shared" si="4" ref="H96:H112">F96-$F$4</f>
        <v>0.014999999999999996</v>
      </c>
      <c r="I96" s="20">
        <f>F96-INDEX($F$4:$F$930,MATCH(D96,$D$4:$D$930,0))</f>
        <v>0.00900462962962963</v>
      </c>
    </row>
    <row r="97" spans="1:9" ht="15" customHeight="1">
      <c r="A97" s="37">
        <v>94</v>
      </c>
      <c r="B97" s="52" t="s">
        <v>253</v>
      </c>
      <c r="C97" s="52" t="s">
        <v>176</v>
      </c>
      <c r="D97" s="19" t="s">
        <v>106</v>
      </c>
      <c r="E97" s="52" t="s">
        <v>177</v>
      </c>
      <c r="F97" s="53">
        <v>0.03868055555555556</v>
      </c>
      <c r="G97" s="19" t="str">
        <f t="shared" si="3"/>
        <v>5.34/km</v>
      </c>
      <c r="H97" s="20">
        <f t="shared" si="4"/>
        <v>0.015277777777777776</v>
      </c>
      <c r="I97" s="20">
        <f>F97-INDEX($F$4:$F$930,MATCH(D97,$D$4:$D$930,0))</f>
        <v>0.007233796296296301</v>
      </c>
    </row>
    <row r="98" spans="1:9" ht="15" customHeight="1">
      <c r="A98" s="37">
        <v>95</v>
      </c>
      <c r="B98" s="52" t="s">
        <v>178</v>
      </c>
      <c r="C98" s="52" t="s">
        <v>179</v>
      </c>
      <c r="D98" s="19" t="s">
        <v>6</v>
      </c>
      <c r="E98" s="52" t="s">
        <v>7</v>
      </c>
      <c r="F98" s="53">
        <v>0.03958333333333333</v>
      </c>
      <c r="G98" s="19" t="str">
        <f t="shared" si="3"/>
        <v>5.42/km</v>
      </c>
      <c r="H98" s="20">
        <f t="shared" si="4"/>
        <v>0.01618055555555555</v>
      </c>
      <c r="I98" s="20">
        <f>F98-INDEX($F$4:$F$930,MATCH(D98,$D$4:$D$930,0))</f>
        <v>0.01618055555555555</v>
      </c>
    </row>
    <row r="99" spans="1:9" ht="15" customHeight="1">
      <c r="A99" s="37">
        <v>96</v>
      </c>
      <c r="B99" s="52" t="s">
        <v>180</v>
      </c>
      <c r="C99" s="52" t="s">
        <v>36</v>
      </c>
      <c r="D99" s="19" t="s">
        <v>80</v>
      </c>
      <c r="E99" s="52" t="s">
        <v>20</v>
      </c>
      <c r="F99" s="53">
        <v>0.03993055555555556</v>
      </c>
      <c r="G99" s="19" t="str">
        <f t="shared" si="3"/>
        <v>5.45/km</v>
      </c>
      <c r="H99" s="20">
        <f t="shared" si="4"/>
        <v>0.016527777777777777</v>
      </c>
      <c r="I99" s="20">
        <f>F99-INDEX($F$4:$F$930,MATCH(D99,$D$4:$D$930,0))</f>
        <v>0.01053240740740741</v>
      </c>
    </row>
    <row r="100" spans="1:9" ht="15" customHeight="1">
      <c r="A100" s="37">
        <v>97</v>
      </c>
      <c r="B100" s="52" t="s">
        <v>181</v>
      </c>
      <c r="C100" s="52" t="s">
        <v>182</v>
      </c>
      <c r="D100" s="19" t="s">
        <v>115</v>
      </c>
      <c r="E100" s="52" t="s">
        <v>133</v>
      </c>
      <c r="F100" s="53">
        <v>0.04016203703703704</v>
      </c>
      <c r="G100" s="19" t="str">
        <f t="shared" si="3"/>
        <v>5.47/km</v>
      </c>
      <c r="H100" s="20">
        <f t="shared" si="4"/>
        <v>0.016759259259259255</v>
      </c>
      <c r="I100" s="20">
        <f>F100-INDEX($F$4:$F$930,MATCH(D100,$D$4:$D$930,0))</f>
        <v>0.008356481481481486</v>
      </c>
    </row>
    <row r="101" spans="1:9" ht="15" customHeight="1">
      <c r="A101" s="37">
        <v>98</v>
      </c>
      <c r="B101" s="52" t="s">
        <v>183</v>
      </c>
      <c r="C101" s="52" t="s">
        <v>34</v>
      </c>
      <c r="D101" s="19" t="s">
        <v>13</v>
      </c>
      <c r="E101" s="52" t="s">
        <v>92</v>
      </c>
      <c r="F101" s="53">
        <v>0.04050925925925926</v>
      </c>
      <c r="G101" s="19" t="str">
        <f t="shared" si="3"/>
        <v>5.50/km</v>
      </c>
      <c r="H101" s="20">
        <f t="shared" si="4"/>
        <v>0.017106481481481476</v>
      </c>
      <c r="I101" s="20">
        <f>F101-INDEX($F$4:$F$930,MATCH(D101,$D$4:$D$930,0))</f>
        <v>0.01671296296296296</v>
      </c>
    </row>
    <row r="102" spans="1:9" ht="15" customHeight="1">
      <c r="A102" s="37">
        <v>99</v>
      </c>
      <c r="B102" s="52" t="s">
        <v>184</v>
      </c>
      <c r="C102" s="52" t="s">
        <v>185</v>
      </c>
      <c r="D102" s="19" t="s">
        <v>106</v>
      </c>
      <c r="E102" s="52" t="s">
        <v>186</v>
      </c>
      <c r="F102" s="53">
        <v>0.04074074074074074</v>
      </c>
      <c r="G102" s="19" t="str">
        <f t="shared" si="3"/>
        <v>5.52/km</v>
      </c>
      <c r="H102" s="20">
        <f t="shared" si="4"/>
        <v>0.017337962962962954</v>
      </c>
      <c r="I102" s="20">
        <f>F102-INDEX($F$4:$F$930,MATCH(D102,$D$4:$D$930,0))</f>
        <v>0.00929398148148148</v>
      </c>
    </row>
    <row r="103" spans="1:9" ht="15" customHeight="1">
      <c r="A103" s="37">
        <v>100</v>
      </c>
      <c r="B103" s="52" t="s">
        <v>187</v>
      </c>
      <c r="C103" s="52" t="s">
        <v>188</v>
      </c>
      <c r="D103" s="19" t="s">
        <v>106</v>
      </c>
      <c r="E103" s="52" t="s">
        <v>14</v>
      </c>
      <c r="F103" s="53">
        <v>0.04133101851851852</v>
      </c>
      <c r="G103" s="19" t="str">
        <f t="shared" si="3"/>
        <v>5.57/km</v>
      </c>
      <c r="H103" s="20">
        <f t="shared" si="4"/>
        <v>0.017928240740740734</v>
      </c>
      <c r="I103" s="20">
        <f>F103-INDEX($F$4:$F$930,MATCH(D103,$D$4:$D$930,0))</f>
        <v>0.00988425925925926</v>
      </c>
    </row>
    <row r="104" spans="1:9" ht="15" customHeight="1">
      <c r="A104" s="37">
        <v>101</v>
      </c>
      <c r="B104" s="52" t="s">
        <v>231</v>
      </c>
      <c r="C104" s="52" t="s">
        <v>189</v>
      </c>
      <c r="D104" s="19" t="s">
        <v>115</v>
      </c>
      <c r="E104" s="52" t="s">
        <v>145</v>
      </c>
      <c r="F104" s="53">
        <v>0.04148148148148148</v>
      </c>
      <c r="G104" s="19" t="str">
        <f t="shared" si="3"/>
        <v>5.58/km</v>
      </c>
      <c r="H104" s="20">
        <f t="shared" si="4"/>
        <v>0.018078703703703698</v>
      </c>
      <c r="I104" s="20">
        <f>F104-INDEX($F$4:$F$930,MATCH(D104,$D$4:$D$930,0))</f>
        <v>0.009675925925925928</v>
      </c>
    </row>
    <row r="105" spans="1:9" ht="15" customHeight="1">
      <c r="A105" s="37">
        <v>102</v>
      </c>
      <c r="B105" s="52" t="s">
        <v>190</v>
      </c>
      <c r="C105" s="52" t="s">
        <v>191</v>
      </c>
      <c r="D105" s="19" t="s">
        <v>106</v>
      </c>
      <c r="E105" s="52" t="s">
        <v>69</v>
      </c>
      <c r="F105" s="53">
        <v>0.041493055555555554</v>
      </c>
      <c r="G105" s="19" t="str">
        <f t="shared" si="3"/>
        <v>5.59/km</v>
      </c>
      <c r="H105" s="20">
        <f t="shared" si="4"/>
        <v>0.01809027777777777</v>
      </c>
      <c r="I105" s="20">
        <f>F105-INDEX($F$4:$F$930,MATCH(D105,$D$4:$D$930,0))</f>
        <v>0.010046296296296296</v>
      </c>
    </row>
    <row r="106" spans="1:9" ht="15" customHeight="1">
      <c r="A106" s="37">
        <v>103</v>
      </c>
      <c r="B106" s="52" t="s">
        <v>1</v>
      </c>
      <c r="C106" s="52" t="s">
        <v>192</v>
      </c>
      <c r="D106" s="19" t="s">
        <v>112</v>
      </c>
      <c r="E106" s="52" t="s">
        <v>85</v>
      </c>
      <c r="F106" s="53">
        <v>0.04375</v>
      </c>
      <c r="G106" s="19" t="str">
        <f t="shared" si="3"/>
        <v>6.18/km</v>
      </c>
      <c r="H106" s="20">
        <f t="shared" si="4"/>
        <v>0.020347222222222214</v>
      </c>
      <c r="I106" s="20">
        <f>F106-INDEX($F$4:$F$930,MATCH(D106,$D$4:$D$930,0))</f>
        <v>0.012141203703703703</v>
      </c>
    </row>
    <row r="107" spans="1:9" ht="15" customHeight="1">
      <c r="A107" s="37">
        <v>104</v>
      </c>
      <c r="B107" s="52" t="s">
        <v>193</v>
      </c>
      <c r="C107" s="52" t="s">
        <v>194</v>
      </c>
      <c r="D107" s="19" t="s">
        <v>149</v>
      </c>
      <c r="E107" s="52" t="s">
        <v>164</v>
      </c>
      <c r="F107" s="53">
        <v>0.044814814814814814</v>
      </c>
      <c r="G107" s="19" t="str">
        <f t="shared" si="3"/>
        <v>6.27/km</v>
      </c>
      <c r="H107" s="20">
        <f t="shared" si="4"/>
        <v>0.02141203703703703</v>
      </c>
      <c r="I107" s="20">
        <f>F107-INDEX($F$4:$F$930,MATCH(D107,$D$4:$D$930,0))</f>
        <v>0.009652777777777774</v>
      </c>
    </row>
    <row r="108" spans="1:9" ht="15" customHeight="1">
      <c r="A108" s="37">
        <v>105</v>
      </c>
      <c r="B108" s="52" t="s">
        <v>195</v>
      </c>
      <c r="C108" s="52" t="s">
        <v>196</v>
      </c>
      <c r="D108" s="19" t="s">
        <v>53</v>
      </c>
      <c r="E108" s="52" t="s">
        <v>20</v>
      </c>
      <c r="F108" s="53">
        <v>0.04671296296296296</v>
      </c>
      <c r="G108" s="19" t="str">
        <f t="shared" si="3"/>
        <v>6.44/km</v>
      </c>
      <c r="H108" s="20">
        <f t="shared" si="4"/>
        <v>0.02331018518518518</v>
      </c>
      <c r="I108" s="20">
        <f>F108-INDEX($F$4:$F$930,MATCH(D108,$D$4:$D$930,0))</f>
        <v>0.019467592592592595</v>
      </c>
    </row>
    <row r="109" spans="1:9" ht="15" customHeight="1">
      <c r="A109" s="37">
        <v>106</v>
      </c>
      <c r="B109" s="52" t="s">
        <v>251</v>
      </c>
      <c r="C109" s="52" t="s">
        <v>197</v>
      </c>
      <c r="D109" s="19" t="s">
        <v>139</v>
      </c>
      <c r="E109" s="52" t="s">
        <v>37</v>
      </c>
      <c r="F109" s="53">
        <v>0.048495370370370376</v>
      </c>
      <c r="G109" s="19" t="str">
        <f t="shared" si="3"/>
        <v>6.59/km</v>
      </c>
      <c r="H109" s="20">
        <f t="shared" si="4"/>
        <v>0.025092592592592593</v>
      </c>
      <c r="I109" s="20">
        <f>F109-INDEX($F$4:$F$930,MATCH(D109,$D$4:$D$930,0))</f>
        <v>0.015254629629629632</v>
      </c>
    </row>
    <row r="110" spans="1:9" ht="15" customHeight="1">
      <c r="A110" s="37">
        <v>107</v>
      </c>
      <c r="B110" s="52" t="s">
        <v>198</v>
      </c>
      <c r="C110" s="52" t="s">
        <v>199</v>
      </c>
      <c r="D110" s="19" t="s">
        <v>200</v>
      </c>
      <c r="E110" s="52" t="s">
        <v>201</v>
      </c>
      <c r="F110" s="53">
        <v>0.0488425925925926</v>
      </c>
      <c r="G110" s="19" t="str">
        <f t="shared" si="3"/>
        <v>7.02/km</v>
      </c>
      <c r="H110" s="20">
        <f t="shared" si="4"/>
        <v>0.025439814814814814</v>
      </c>
      <c r="I110" s="20">
        <f>F110-INDEX($F$4:$F$930,MATCH(D110,$D$4:$D$930,0))</f>
        <v>0</v>
      </c>
    </row>
    <row r="111" spans="1:9" ht="15" customHeight="1">
      <c r="A111" s="37">
        <v>108</v>
      </c>
      <c r="B111" s="52" t="s">
        <v>202</v>
      </c>
      <c r="C111" s="52" t="s">
        <v>203</v>
      </c>
      <c r="D111" s="19" t="s">
        <v>80</v>
      </c>
      <c r="E111" s="52" t="s">
        <v>82</v>
      </c>
      <c r="F111" s="53">
        <v>0.04959490740740741</v>
      </c>
      <c r="G111" s="19" t="str">
        <f t="shared" si="3"/>
        <v>7.09/km</v>
      </c>
      <c r="H111" s="20">
        <f t="shared" si="4"/>
        <v>0.026192129629629624</v>
      </c>
      <c r="I111" s="20">
        <f>F111-INDEX($F$4:$F$930,MATCH(D111,$D$4:$D$930,0))</f>
        <v>0.020196759259259258</v>
      </c>
    </row>
    <row r="112" spans="1:9" ht="15" customHeight="1" thickBot="1">
      <c r="A112" s="38">
        <v>109</v>
      </c>
      <c r="B112" s="57" t="s">
        <v>257</v>
      </c>
      <c r="C112" s="57" t="s">
        <v>204</v>
      </c>
      <c r="D112" s="21" t="s">
        <v>205</v>
      </c>
      <c r="E112" s="57" t="s">
        <v>89</v>
      </c>
      <c r="F112" s="58">
        <v>0.05430555555555555</v>
      </c>
      <c r="G112" s="21" t="str">
        <f t="shared" si="3"/>
        <v>7.49/km</v>
      </c>
      <c r="H112" s="22">
        <f t="shared" si="4"/>
        <v>0.03090277777777777</v>
      </c>
      <c r="I112" s="22">
        <f>F112-INDEX($F$4:$F$930,MATCH(D112,$D$4:$D$930,0))</f>
        <v>0</v>
      </c>
    </row>
  </sheetData>
  <autoFilter ref="A3:I11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Maratonina Mirtense</v>
      </c>
      <c r="B1" s="45"/>
      <c r="C1" s="46"/>
    </row>
    <row r="2" spans="1:3" ht="33" customHeight="1" thickBot="1">
      <c r="A2" s="47" t="str">
        <f>Individuale!A2&amp;" km. "&amp;Individuale!I2</f>
        <v>Poggio Mirteto (RI) Italia - Domenica 30/05/2009 km. 10</v>
      </c>
      <c r="B2" s="48"/>
      <c r="C2" s="49"/>
    </row>
    <row r="3" spans="1:3" ht="24.75" customHeight="1" thickBot="1">
      <c r="A3" s="13" t="s">
        <v>211</v>
      </c>
      <c r="B3" s="14" t="s">
        <v>215</v>
      </c>
      <c r="C3" s="14" t="s">
        <v>220</v>
      </c>
    </row>
    <row r="4" spans="1:3" ht="15" customHeight="1">
      <c r="A4" s="29">
        <v>1</v>
      </c>
      <c r="B4" s="30" t="s">
        <v>7</v>
      </c>
      <c r="C4" s="33">
        <v>13</v>
      </c>
    </row>
    <row r="5" spans="1:3" ht="15" customHeight="1">
      <c r="A5" s="23">
        <v>2</v>
      </c>
      <c r="B5" s="24" t="s">
        <v>14</v>
      </c>
      <c r="C5" s="27">
        <v>6</v>
      </c>
    </row>
    <row r="6" spans="1:3" ht="15" customHeight="1">
      <c r="A6" s="23">
        <v>3</v>
      </c>
      <c r="B6" s="24" t="s">
        <v>44</v>
      </c>
      <c r="C6" s="27">
        <v>6</v>
      </c>
    </row>
    <row r="7" spans="1:3" ht="15" customHeight="1">
      <c r="A7" s="23">
        <v>4</v>
      </c>
      <c r="B7" s="24" t="s">
        <v>82</v>
      </c>
      <c r="C7" s="27">
        <v>5</v>
      </c>
    </row>
    <row r="8" spans="1:3" ht="15" customHeight="1">
      <c r="A8" s="23">
        <v>5</v>
      </c>
      <c r="B8" s="24" t="s">
        <v>20</v>
      </c>
      <c r="C8" s="27">
        <v>5</v>
      </c>
    </row>
    <row r="9" spans="1:3" ht="15" customHeight="1">
      <c r="A9" s="23">
        <v>6</v>
      </c>
      <c r="B9" s="24" t="s">
        <v>54</v>
      </c>
      <c r="C9" s="27">
        <v>5</v>
      </c>
    </row>
    <row r="10" spans="1:3" ht="15" customHeight="1">
      <c r="A10" s="23">
        <v>7</v>
      </c>
      <c r="B10" s="24" t="s">
        <v>92</v>
      </c>
      <c r="C10" s="27">
        <v>4</v>
      </c>
    </row>
    <row r="11" spans="1:3" ht="15" customHeight="1">
      <c r="A11" s="23">
        <v>8</v>
      </c>
      <c r="B11" s="24" t="s">
        <v>85</v>
      </c>
      <c r="C11" s="27">
        <v>4</v>
      </c>
    </row>
    <row r="12" spans="1:3" ht="15" customHeight="1">
      <c r="A12" s="23">
        <v>9</v>
      </c>
      <c r="B12" s="24" t="s">
        <v>37</v>
      </c>
      <c r="C12" s="27">
        <v>4</v>
      </c>
    </row>
    <row r="13" spans="1:3" ht="15" customHeight="1">
      <c r="A13" s="23">
        <v>10</v>
      </c>
      <c r="B13" s="24" t="s">
        <v>69</v>
      </c>
      <c r="C13" s="27">
        <v>3</v>
      </c>
    </row>
    <row r="14" spans="1:3" ht="15" customHeight="1">
      <c r="A14" s="23">
        <v>11</v>
      </c>
      <c r="B14" s="24" t="s">
        <v>145</v>
      </c>
      <c r="C14" s="27">
        <v>3</v>
      </c>
    </row>
    <row r="15" spans="1:3" ht="15" customHeight="1">
      <c r="A15" s="23">
        <v>12</v>
      </c>
      <c r="B15" s="24" t="s">
        <v>51</v>
      </c>
      <c r="C15" s="27">
        <v>3</v>
      </c>
    </row>
    <row r="16" spans="1:3" ht="15" customHeight="1">
      <c r="A16" s="23">
        <v>13</v>
      </c>
      <c r="B16" s="24" t="s">
        <v>89</v>
      </c>
      <c r="C16" s="27">
        <v>3</v>
      </c>
    </row>
    <row r="17" spans="1:3" ht="15" customHeight="1">
      <c r="A17" s="23">
        <v>14</v>
      </c>
      <c r="B17" s="24" t="s">
        <v>133</v>
      </c>
      <c r="C17" s="27">
        <v>2</v>
      </c>
    </row>
    <row r="18" spans="1:3" ht="15" customHeight="1">
      <c r="A18" s="23">
        <v>15</v>
      </c>
      <c r="B18" s="24" t="s">
        <v>33</v>
      </c>
      <c r="C18" s="27">
        <v>2</v>
      </c>
    </row>
    <row r="19" spans="1:3" ht="15" customHeight="1">
      <c r="A19" s="31">
        <v>16</v>
      </c>
      <c r="B19" s="32" t="s">
        <v>209</v>
      </c>
      <c r="C19" s="34">
        <v>2</v>
      </c>
    </row>
    <row r="20" spans="1:3" ht="15" customHeight="1">
      <c r="A20" s="23">
        <v>17</v>
      </c>
      <c r="B20" s="24" t="s">
        <v>164</v>
      </c>
      <c r="C20" s="27">
        <v>2</v>
      </c>
    </row>
    <row r="21" spans="1:3" ht="15" customHeight="1">
      <c r="A21" s="23">
        <v>18</v>
      </c>
      <c r="B21" s="24" t="s">
        <v>31</v>
      </c>
      <c r="C21" s="27">
        <v>2</v>
      </c>
    </row>
    <row r="22" spans="1:3" ht="15" customHeight="1">
      <c r="A22" s="23">
        <v>19</v>
      </c>
      <c r="B22" s="24" t="s">
        <v>42</v>
      </c>
      <c r="C22" s="27">
        <v>2</v>
      </c>
    </row>
    <row r="23" spans="1:3" ht="15" customHeight="1">
      <c r="A23" s="23">
        <v>20</v>
      </c>
      <c r="B23" s="24" t="s">
        <v>120</v>
      </c>
      <c r="C23" s="27">
        <v>2</v>
      </c>
    </row>
    <row r="24" spans="1:3" ht="15" customHeight="1">
      <c r="A24" s="23">
        <v>21</v>
      </c>
      <c r="B24" s="24" t="s">
        <v>123</v>
      </c>
      <c r="C24" s="27">
        <v>2</v>
      </c>
    </row>
    <row r="25" spans="1:3" ht="15" customHeight="1">
      <c r="A25" s="23">
        <v>22</v>
      </c>
      <c r="B25" s="24" t="s">
        <v>65</v>
      </c>
      <c r="C25" s="27">
        <v>2</v>
      </c>
    </row>
    <row r="26" spans="1:3" ht="15" customHeight="1">
      <c r="A26" s="23">
        <v>23</v>
      </c>
      <c r="B26" s="24" t="s">
        <v>26</v>
      </c>
      <c r="C26" s="27">
        <v>2</v>
      </c>
    </row>
    <row r="27" spans="1:3" ht="15" customHeight="1">
      <c r="A27" s="23">
        <v>24</v>
      </c>
      <c r="B27" s="24" t="s">
        <v>39</v>
      </c>
      <c r="C27" s="27">
        <v>1</v>
      </c>
    </row>
    <row r="28" spans="1:3" ht="15" customHeight="1">
      <c r="A28" s="23">
        <v>25</v>
      </c>
      <c r="B28" s="24" t="s">
        <v>141</v>
      </c>
      <c r="C28" s="27">
        <v>1</v>
      </c>
    </row>
    <row r="29" spans="1:3" ht="15" customHeight="1">
      <c r="A29" s="23">
        <v>26</v>
      </c>
      <c r="B29" s="24" t="s">
        <v>126</v>
      </c>
      <c r="C29" s="27">
        <v>1</v>
      </c>
    </row>
    <row r="30" spans="1:3" ht="15" customHeight="1">
      <c r="A30" s="23">
        <v>27</v>
      </c>
      <c r="B30" s="24" t="s">
        <v>58</v>
      </c>
      <c r="C30" s="27">
        <v>1</v>
      </c>
    </row>
    <row r="31" spans="1:3" ht="15" customHeight="1">
      <c r="A31" s="23">
        <v>28</v>
      </c>
      <c r="B31" s="24" t="s">
        <v>172</v>
      </c>
      <c r="C31" s="27">
        <v>1</v>
      </c>
    </row>
    <row r="32" spans="1:3" ht="15" customHeight="1">
      <c r="A32" s="23">
        <v>29</v>
      </c>
      <c r="B32" s="24" t="s">
        <v>100</v>
      </c>
      <c r="C32" s="27">
        <v>1</v>
      </c>
    </row>
    <row r="33" spans="1:3" ht="15" customHeight="1">
      <c r="A33" s="23">
        <v>30</v>
      </c>
      <c r="B33" s="24" t="s">
        <v>159</v>
      </c>
      <c r="C33" s="27">
        <v>1</v>
      </c>
    </row>
    <row r="34" spans="1:3" ht="15" customHeight="1">
      <c r="A34" s="23">
        <v>31</v>
      </c>
      <c r="B34" s="24" t="s">
        <v>88</v>
      </c>
      <c r="C34" s="27">
        <v>1</v>
      </c>
    </row>
    <row r="35" spans="1:3" ht="15" customHeight="1">
      <c r="A35" s="23">
        <v>32</v>
      </c>
      <c r="B35" s="24" t="s">
        <v>81</v>
      </c>
      <c r="C35" s="27">
        <v>1</v>
      </c>
    </row>
    <row r="36" spans="1:3" ht="15" customHeight="1">
      <c r="A36" s="23">
        <v>33</v>
      </c>
      <c r="B36" s="24" t="s">
        <v>29</v>
      </c>
      <c r="C36" s="27">
        <v>1</v>
      </c>
    </row>
    <row r="37" spans="1:3" ht="15" customHeight="1">
      <c r="A37" s="23">
        <v>34</v>
      </c>
      <c r="B37" s="24" t="s">
        <v>77</v>
      </c>
      <c r="C37" s="27">
        <v>1</v>
      </c>
    </row>
    <row r="38" spans="1:3" ht="15" customHeight="1">
      <c r="A38" s="23">
        <v>35</v>
      </c>
      <c r="B38" s="24" t="s">
        <v>96</v>
      </c>
      <c r="C38" s="27">
        <v>1</v>
      </c>
    </row>
    <row r="39" spans="1:3" ht="15" customHeight="1">
      <c r="A39" s="23">
        <v>36</v>
      </c>
      <c r="B39" s="24" t="s">
        <v>177</v>
      </c>
      <c r="C39" s="27">
        <v>1</v>
      </c>
    </row>
    <row r="40" spans="1:3" ht="15" customHeight="1">
      <c r="A40" s="23">
        <v>37</v>
      </c>
      <c r="B40" s="24" t="s">
        <v>62</v>
      </c>
      <c r="C40" s="27">
        <v>1</v>
      </c>
    </row>
    <row r="41" spans="1:3" ht="15" customHeight="1">
      <c r="A41" s="23">
        <v>38</v>
      </c>
      <c r="B41" s="24" t="s">
        <v>16</v>
      </c>
      <c r="C41" s="27">
        <v>1</v>
      </c>
    </row>
    <row r="42" spans="1:3" ht="15" customHeight="1">
      <c r="A42" s="23">
        <v>39</v>
      </c>
      <c r="B42" s="24" t="s">
        <v>136</v>
      </c>
      <c r="C42" s="27">
        <v>1</v>
      </c>
    </row>
    <row r="43" spans="1:3" ht="15" customHeight="1">
      <c r="A43" s="23">
        <v>40</v>
      </c>
      <c r="B43" s="24" t="s">
        <v>10</v>
      </c>
      <c r="C43" s="27">
        <v>1</v>
      </c>
    </row>
    <row r="44" spans="1:3" ht="15" customHeight="1">
      <c r="A44" s="23">
        <v>41</v>
      </c>
      <c r="B44" s="24" t="s">
        <v>186</v>
      </c>
      <c r="C44" s="27">
        <v>1</v>
      </c>
    </row>
    <row r="45" spans="1:3" ht="15" customHeight="1">
      <c r="A45" s="23">
        <v>42</v>
      </c>
      <c r="B45" s="24" t="s">
        <v>150</v>
      </c>
      <c r="C45" s="27">
        <v>1</v>
      </c>
    </row>
    <row r="46" spans="1:3" ht="15" customHeight="1">
      <c r="A46" s="23">
        <v>43</v>
      </c>
      <c r="B46" s="24" t="s">
        <v>155</v>
      </c>
      <c r="C46" s="27">
        <v>1</v>
      </c>
    </row>
    <row r="47" spans="1:3" ht="15" customHeight="1">
      <c r="A47" s="23">
        <v>44</v>
      </c>
      <c r="B47" s="24" t="s">
        <v>157</v>
      </c>
      <c r="C47" s="27">
        <v>1</v>
      </c>
    </row>
    <row r="48" spans="1:3" ht="15" customHeight="1">
      <c r="A48" s="23">
        <v>45</v>
      </c>
      <c r="B48" s="24" t="s">
        <v>103</v>
      </c>
      <c r="C48" s="27">
        <v>1</v>
      </c>
    </row>
    <row r="49" spans="1:3" ht="15" customHeight="1">
      <c r="A49" s="23">
        <v>46</v>
      </c>
      <c r="B49" s="24" t="s">
        <v>23</v>
      </c>
      <c r="C49" s="27">
        <v>1</v>
      </c>
    </row>
    <row r="50" spans="1:3" ht="15" customHeight="1">
      <c r="A50" s="23">
        <v>47</v>
      </c>
      <c r="B50" s="24" t="s">
        <v>109</v>
      </c>
      <c r="C50" s="27">
        <v>1</v>
      </c>
    </row>
    <row r="51" spans="1:3" ht="15" customHeight="1" thickBot="1">
      <c r="A51" s="25">
        <v>48</v>
      </c>
      <c r="B51" s="26" t="s">
        <v>201</v>
      </c>
      <c r="C51" s="28">
        <v>1</v>
      </c>
    </row>
    <row r="52" ht="12.75">
      <c r="C52" s="4">
        <f>SUM(C4:C51)</f>
        <v>109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2010-06-11T08:20:58Z</dcterms:modified>
  <cp:category/>
  <cp:version/>
  <cp:contentType/>
  <cp:contentStatus/>
</cp:coreProperties>
</file>