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<sst xmlns="http://schemas.openxmlformats.org/spreadsheetml/2006/main" count="566" uniqueCount="330">
  <si>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</si>
  <si>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</si>
  <si>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</si>
  <si>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</si>
  <si>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</si>
  <si>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</si>
  <si>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</si>
  <si>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</si>
  <si>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</si>
  <si>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</si>
  <si>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</si>
  <si>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</si>
  <si>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LBM SPORT TEAM</t>
  </si>
  <si>
    <t>A.S.D. PODISTICA SOLIDARIETA'</t>
  </si>
  <si>
    <t>A.S. MEDITERRANEA</t>
  </si>
  <si>
    <t>INDIVIDUALE</t>
  </si>
  <si>
    <t>RIFONDAZIONE PODISTICA</t>
  </si>
  <si>
    <t>S.S. LAZIO ATL.</t>
  </si>
  <si>
    <t>Maratonina dell'Olio</t>
  </si>
  <si>
    <t xml:space="preserve">Castelnuovo di Farfa (RI) Italia - Mercoledì 08/12/2010 </t>
  </si>
  <si>
    <t>TARQUINI</t>
  </si>
  <si>
    <t>ANGELO</t>
  </si>
  <si>
    <t>MM45</t>
  </si>
  <si>
    <t>ATLETICA PALOMBARA</t>
  </si>
  <si>
    <t>00:42:49</t>
  </si>
  <si>
    <t>D'EMIDIO</t>
  </si>
  <si>
    <t>MASSIMO</t>
  </si>
  <si>
    <t>MM35</t>
  </si>
  <si>
    <t>G.S. BANCARI ROMANI</t>
  </si>
  <si>
    <t>00:43:29</t>
  </si>
  <si>
    <t>ROSSETTI</t>
  </si>
  <si>
    <t>GIANCARLO</t>
  </si>
  <si>
    <t>OLIMPIA 2004</t>
  </si>
  <si>
    <t>00:43:59</t>
  </si>
  <si>
    <t>TRIPICIANO</t>
  </si>
  <si>
    <t>DARIO</t>
  </si>
  <si>
    <t>SABINA MARATHON CLUB</t>
  </si>
  <si>
    <t>00:44:30</t>
  </si>
  <si>
    <t>DE LUCA</t>
  </si>
  <si>
    <t>VALERIO</t>
  </si>
  <si>
    <t>MM40</t>
  </si>
  <si>
    <t>00:44:31</t>
  </si>
  <si>
    <t>PEGORER</t>
  </si>
  <si>
    <t>DANIELE</t>
  </si>
  <si>
    <t>00:44:33</t>
  </si>
  <si>
    <t>TUFANI</t>
  </si>
  <si>
    <t>ROBERTO</t>
  </si>
  <si>
    <t>00:44:53</t>
  </si>
  <si>
    <t>MAISANO</t>
  </si>
  <si>
    <t>GIUSEPPE</t>
  </si>
  <si>
    <t>TMe</t>
  </si>
  <si>
    <t>PETER PAN TRIATHLON CIRCOLO MONTECITORIO</t>
  </si>
  <si>
    <t>00:45:16</t>
  </si>
  <si>
    <t>ZANETTI</t>
  </si>
  <si>
    <t>MASSIMILIANO</t>
  </si>
  <si>
    <t>GUGLINI</t>
  </si>
  <si>
    <t>MM50</t>
  </si>
  <si>
    <t>US ROMA 83</t>
  </si>
  <si>
    <t>00:45:31</t>
  </si>
  <si>
    <t>CACACE</t>
  </si>
  <si>
    <t>ANTONIO</t>
  </si>
  <si>
    <t>TIVOLI MARATHON</t>
  </si>
  <si>
    <t>00:46:02</t>
  </si>
  <si>
    <t>BALDONI</t>
  </si>
  <si>
    <t>DANILO</t>
  </si>
  <si>
    <t>00:46:09</t>
  </si>
  <si>
    <t>VUOLO</t>
  </si>
  <si>
    <t>MICHELE</t>
  </si>
  <si>
    <t/>
  </si>
  <si>
    <t>00:46:44</t>
  </si>
  <si>
    <t>SPIGA</t>
  </si>
  <si>
    <t>PAOLO</t>
  </si>
  <si>
    <t>00:46:49</t>
  </si>
  <si>
    <t>RICCI</t>
  </si>
  <si>
    <t>MAURIZIO</t>
  </si>
  <si>
    <t>00:47:11</t>
  </si>
  <si>
    <t>CHIARI</t>
  </si>
  <si>
    <t>FABRIZIO</t>
  </si>
  <si>
    <t>ATL. STUDENTESCA CA.RI.RI</t>
  </si>
  <si>
    <t>00:47:13</t>
  </si>
  <si>
    <t>DECEMBRINI</t>
  </si>
  <si>
    <t>MM55</t>
  </si>
  <si>
    <t>00:47:24</t>
  </si>
  <si>
    <t>D'URSO</t>
  </si>
  <si>
    <t>GIOVANNI</t>
  </si>
  <si>
    <t>00:47:27</t>
  </si>
  <si>
    <t>PISELLI</t>
  </si>
  <si>
    <t>BRUNO</t>
  </si>
  <si>
    <t>00:47:49</t>
  </si>
  <si>
    <t>SCACCO</t>
  </si>
  <si>
    <t>FEDERICO</t>
  </si>
  <si>
    <t>00:48:39</t>
  </si>
  <si>
    <t>DANTE</t>
  </si>
  <si>
    <t>CITTADUCALE RUNNER'S CLUB</t>
  </si>
  <si>
    <t>00:48:45</t>
  </si>
  <si>
    <t>TOLOMEI</t>
  </si>
  <si>
    <t>00:48:48</t>
  </si>
  <si>
    <t>GALIENI</t>
  </si>
  <si>
    <t>SILVESTRO</t>
  </si>
  <si>
    <t>ASD ATLETICA VITA</t>
  </si>
  <si>
    <t>00:48:57</t>
  </si>
  <si>
    <t>COTESTA</t>
  </si>
  <si>
    <t>A.S. AMATORI VILLA PAMPHILI</t>
  </si>
  <si>
    <t>00:49:02</t>
  </si>
  <si>
    <t>SANTO</t>
  </si>
  <si>
    <t>MM60</t>
  </si>
  <si>
    <t>00:49:18</t>
  </si>
  <si>
    <t>PAONE</t>
  </si>
  <si>
    <t>GIANNI</t>
  </si>
  <si>
    <t>00:49:33</t>
  </si>
  <si>
    <t>FALTELLI</t>
  </si>
  <si>
    <t>FOOTWORKS SPORTING TEAM ROMA</t>
  </si>
  <si>
    <t>00:49:36</t>
  </si>
  <si>
    <t>SILVA</t>
  </si>
  <si>
    <t>RICCARDO</t>
  </si>
  <si>
    <t>UISP ROMA</t>
  </si>
  <si>
    <t>00:49:39</t>
  </si>
  <si>
    <t>EUSTACHI</t>
  </si>
  <si>
    <t>CLUB ATL. CENTRALE</t>
  </si>
  <si>
    <t>00:49:48</t>
  </si>
  <si>
    <t>DOMINICI</t>
  </si>
  <si>
    <t>00:49:50</t>
  </si>
  <si>
    <t>ALFANI</t>
  </si>
  <si>
    <t>ENRICO</t>
  </si>
  <si>
    <t>00:49:53</t>
  </si>
  <si>
    <t>PETRICCA</t>
  </si>
  <si>
    <t>ATLETICO AVIS-AIDO RIETI</t>
  </si>
  <si>
    <t>00:50:10</t>
  </si>
  <si>
    <t>BUGGINI</t>
  </si>
  <si>
    <t>IRENE</t>
  </si>
  <si>
    <t>TFe</t>
  </si>
  <si>
    <t>TRIATHLON OSTIA ASD</t>
  </si>
  <si>
    <t>00:50:15</t>
  </si>
  <si>
    <t>CASCAPERA</t>
  </si>
  <si>
    <t>00:50:17</t>
  </si>
  <si>
    <t>SETTIMI</t>
  </si>
  <si>
    <t>RINALDO</t>
  </si>
  <si>
    <t>00:50:44</t>
  </si>
  <si>
    <t>FERDINANDI</t>
  </si>
  <si>
    <t>00:51:05</t>
  </si>
  <si>
    <t>LAURI</t>
  </si>
  <si>
    <t>FRANCESCA</t>
  </si>
  <si>
    <t>00:51:14</t>
  </si>
  <si>
    <t>CARDONI</t>
  </si>
  <si>
    <t>00:51:17</t>
  </si>
  <si>
    <t>RONDONI</t>
  </si>
  <si>
    <t>NELLO</t>
  </si>
  <si>
    <t>00:53:13</t>
  </si>
  <si>
    <t>SACCONI</t>
  </si>
  <si>
    <t>00:53:16</t>
  </si>
  <si>
    <t>SCICCHITANO</t>
  </si>
  <si>
    <t>00:53:19</t>
  </si>
  <si>
    <t>MORICI</t>
  </si>
  <si>
    <t>MARCO</t>
  </si>
  <si>
    <t>00:53:25</t>
  </si>
  <si>
    <t>DEL RASO</t>
  </si>
  <si>
    <t>EMANUELE</t>
  </si>
  <si>
    <t>ASD LIBERTAS OSTIA RUNNERS AVIS</t>
  </si>
  <si>
    <t>00:53:51</t>
  </si>
  <si>
    <t>ROSATELLI</t>
  </si>
  <si>
    <t>00:54:04</t>
  </si>
  <si>
    <t>CHERUBINI</t>
  </si>
  <si>
    <t>ALESSIO</t>
  </si>
  <si>
    <t>SHAK TEAM</t>
  </si>
  <si>
    <t>DIONISI</t>
  </si>
  <si>
    <t>AS ATL ROCCA DI PAPA</t>
  </si>
  <si>
    <t>00:54:33</t>
  </si>
  <si>
    <t>SERGOLA</t>
  </si>
  <si>
    <t>MARIA RITA</t>
  </si>
  <si>
    <t>MF50</t>
  </si>
  <si>
    <t>00:55:17</t>
  </si>
  <si>
    <t>GRILLI</t>
  </si>
  <si>
    <t>ANTIMO</t>
  </si>
  <si>
    <t>00:55:23</t>
  </si>
  <si>
    <t>PERRONE CAPANO</t>
  </si>
  <si>
    <t>00:55:24</t>
  </si>
  <si>
    <t>BARCHIESI</t>
  </si>
  <si>
    <t>IVO</t>
  </si>
  <si>
    <t>ATL. AMATORI VELLETRI</t>
  </si>
  <si>
    <t>00:55:39</t>
  </si>
  <si>
    <t>PASQUINI</t>
  </si>
  <si>
    <t>00:55:41</t>
  </si>
  <si>
    <t>GIAMBERNARDINI</t>
  </si>
  <si>
    <t>RENATO</t>
  </si>
  <si>
    <t>S.S. LAZIO TRIATHLON</t>
  </si>
  <si>
    <t>00:56:10</t>
  </si>
  <si>
    <t>BROCCOLETTI</t>
  </si>
  <si>
    <t>SERGIO</t>
  </si>
  <si>
    <t>00:56:43</t>
  </si>
  <si>
    <t>PROIETTI</t>
  </si>
  <si>
    <t>STEFANO</t>
  </si>
  <si>
    <t>00:56:53</t>
  </si>
  <si>
    <t>GIULIANI</t>
  </si>
  <si>
    <t>MARIO</t>
  </si>
  <si>
    <t>00:56:54</t>
  </si>
  <si>
    <t>MOZZETTA</t>
  </si>
  <si>
    <t>CLAUDIO</t>
  </si>
  <si>
    <t>00:57:04</t>
  </si>
  <si>
    <t>DE CICCO</t>
  </si>
  <si>
    <t>00:57:24</t>
  </si>
  <si>
    <t>SIMOTTI</t>
  </si>
  <si>
    <t>ADRIANO</t>
  </si>
  <si>
    <t>00:57:26</t>
  </si>
  <si>
    <t>IPPOLITI</t>
  </si>
  <si>
    <t>00:57:29</t>
  </si>
  <si>
    <t>CIMARELLI</t>
  </si>
  <si>
    <t>MM65</t>
  </si>
  <si>
    <t>LIBERTAS ROMA XV CIRC.</t>
  </si>
  <si>
    <t>00:57:44</t>
  </si>
  <si>
    <t>CONTI</t>
  </si>
  <si>
    <t>ARIANNA</t>
  </si>
  <si>
    <t>00:57:45</t>
  </si>
  <si>
    <t>SCARSELLA</t>
  </si>
  <si>
    <t>PIERA</t>
  </si>
  <si>
    <t>MF55</t>
  </si>
  <si>
    <t>GS CAT SPORT ROMA</t>
  </si>
  <si>
    <t>00:57:46</t>
  </si>
  <si>
    <t>SERGNESE</t>
  </si>
  <si>
    <t>MATTEO</t>
  </si>
  <si>
    <t>00:57:48</t>
  </si>
  <si>
    <t>SALZERI</t>
  </si>
  <si>
    <t>FLAVIO</t>
  </si>
  <si>
    <t>OUTBACK RST FIESOLE</t>
  </si>
  <si>
    <t>00:58:06</t>
  </si>
  <si>
    <t>GAETA</t>
  </si>
  <si>
    <t>ANTONIO FAUSTO</t>
  </si>
  <si>
    <t>SALVATORE</t>
  </si>
  <si>
    <t>ALFONSO</t>
  </si>
  <si>
    <t>UISP RIETI</t>
  </si>
  <si>
    <t>00:58:07</t>
  </si>
  <si>
    <t>SCALERA</t>
  </si>
  <si>
    <t>NICOLA</t>
  </si>
  <si>
    <t>RUNNING EVOLUTION</t>
  </si>
  <si>
    <t>00:58:12</t>
  </si>
  <si>
    <t>DI MARCO</t>
  </si>
  <si>
    <t>PIERO</t>
  </si>
  <si>
    <t>00:58:43</t>
  </si>
  <si>
    <t>SCOPPETTUOLO</t>
  </si>
  <si>
    <t>ANGELO MICHELE</t>
  </si>
  <si>
    <t>GP ATL. FALERIA</t>
  </si>
  <si>
    <t>00:58:46</t>
  </si>
  <si>
    <t>TIBERI</t>
  </si>
  <si>
    <t>00:59:00</t>
  </si>
  <si>
    <t>BRUSCHI</t>
  </si>
  <si>
    <t>FILIPPO</t>
  </si>
  <si>
    <t>MM70</t>
  </si>
  <si>
    <t>00:59:23</t>
  </si>
  <si>
    <t>GRISCI</t>
  </si>
  <si>
    <t>UGO</t>
  </si>
  <si>
    <t>00:59:46</t>
  </si>
  <si>
    <t>GALLI</t>
  </si>
  <si>
    <t>FRANCO</t>
  </si>
  <si>
    <t>01:00:00</t>
  </si>
  <si>
    <t>BITOCCHI</t>
  </si>
  <si>
    <t>GIOVINO</t>
  </si>
  <si>
    <t>BORDONI</t>
  </si>
  <si>
    <t>01:00:24</t>
  </si>
  <si>
    <t>BELA'</t>
  </si>
  <si>
    <t>01:00:50</t>
  </si>
  <si>
    <t>MORESCHINI</t>
  </si>
  <si>
    <t>MAURO</t>
  </si>
  <si>
    <t>01:02:06</t>
  </si>
  <si>
    <t>TURCO</t>
  </si>
  <si>
    <t>01:03:18</t>
  </si>
  <si>
    <t>FILESI</t>
  </si>
  <si>
    <t>01:03:22</t>
  </si>
  <si>
    <t>GUBINELLI</t>
  </si>
  <si>
    <t>01:03:37</t>
  </si>
  <si>
    <t>SHCHERBYNA</t>
  </si>
  <si>
    <t>OLEKSANDR</t>
  </si>
  <si>
    <t>01:03:49</t>
  </si>
  <si>
    <t>MARCHETTI</t>
  </si>
  <si>
    <t>01:03:59</t>
  </si>
  <si>
    <t>MARIANI</t>
  </si>
  <si>
    <t>GIOVANNI BATTISTA</t>
  </si>
  <si>
    <t>01:04:19</t>
  </si>
  <si>
    <t>LAMELZA</t>
  </si>
  <si>
    <t>FIAMME GIALLE G. SIMONI</t>
  </si>
  <si>
    <t>01:04:20</t>
  </si>
  <si>
    <t>TESTONI</t>
  </si>
  <si>
    <t>CARLO</t>
  </si>
  <si>
    <t>01:04:28</t>
  </si>
  <si>
    <t>SILVESTRI</t>
  </si>
  <si>
    <t>ANNA</t>
  </si>
  <si>
    <t>MF45</t>
  </si>
  <si>
    <t>01:04:45</t>
  </si>
  <si>
    <t>BORRUSO</t>
  </si>
  <si>
    <t>EMANUELA</t>
  </si>
  <si>
    <t>PODISTI MARATONA DI ROMA</t>
  </si>
  <si>
    <t>MEUCCI</t>
  </si>
  <si>
    <t>VINCENZO</t>
  </si>
  <si>
    <t>01:04:46</t>
  </si>
  <si>
    <t>DI FEOLA</t>
  </si>
  <si>
    <t>ARTURO</t>
  </si>
  <si>
    <t>01:08:54</t>
  </si>
  <si>
    <t>SPERANZA</t>
  </si>
  <si>
    <t>KATIA</t>
  </si>
  <si>
    <t>01:09:04</t>
  </si>
  <si>
    <t>SANTIVETTI</t>
  </si>
  <si>
    <t>01:09:40</t>
  </si>
  <si>
    <t>COSTANTINI</t>
  </si>
  <si>
    <t>FABIA</t>
  </si>
  <si>
    <t>01:10:44</t>
  </si>
  <si>
    <t>MOSCA</t>
  </si>
  <si>
    <t>SIMONE</t>
  </si>
  <si>
    <t>01:10:54</t>
  </si>
  <si>
    <t>FABIANI</t>
  </si>
  <si>
    <t>ALESSANDRO</t>
  </si>
  <si>
    <t>01:10:57</t>
  </si>
  <si>
    <t>DI TOMA</t>
  </si>
  <si>
    <t>IGNAZIO</t>
  </si>
  <si>
    <t>01:11:32</t>
  </si>
  <si>
    <t>RECCINE</t>
  </si>
  <si>
    <t>FIORELLA</t>
  </si>
  <si>
    <t>01:11:58</t>
  </si>
  <si>
    <t>POSSENTI</t>
  </si>
  <si>
    <t>01:12:17</t>
  </si>
  <si>
    <t>VERGARI</t>
  </si>
  <si>
    <t>CARLO ALBERTO</t>
  </si>
  <si>
    <t>01:12:23</t>
  </si>
  <si>
    <t>FABIOLA</t>
  </si>
  <si>
    <t>01:12:43</t>
  </si>
  <si>
    <t>MEZZANOTTE</t>
  </si>
  <si>
    <t>FAUSTINO</t>
  </si>
  <si>
    <t>01:13:14</t>
  </si>
  <si>
    <t>SERAFINI</t>
  </si>
  <si>
    <t>FIORENZO</t>
  </si>
  <si>
    <t>SCORDINO</t>
  </si>
  <si>
    <t>ANNAMARIE</t>
  </si>
  <si>
    <t>01:22:18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</si>
</sst>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165" fontId="14" fillId="4" borderId="7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14" fillId="4" borderId="7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24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16" t="s">
        <v>19</v>
      </c>
      <c r="B2" s="16"/>
      <c r="C2" s="16"/>
      <c r="D2" s="16"/>
      <c r="E2" s="16"/>
      <c r="F2" s="16"/>
      <c r="G2" s="16"/>
      <c r="H2" s="3" t="s">
        <v>0</v>
      </c>
      <c r="I2" s="4">
        <v>10.5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9">
        <v>1</v>
      </c>
      <c r="B4" s="20" t="s">
        <v>20</v>
      </c>
      <c r="C4" s="20" t="s">
        <v>21</v>
      </c>
      <c r="D4" s="21" t="s">
        <v>22</v>
      </c>
      <c r="E4" s="20" t="s">
        <v>23</v>
      </c>
      <c r="F4" s="21" t="s">
        <v>24</v>
      </c>
      <c r="G4" s="21" t="str">
        <f aca="true" t="shared" si="0" ref="G4:G67">TEXT(INT((HOUR(F4)*3600+MINUTE(F4)*60+SECOND(F4))/$I$2/60),"0")&amp;"."&amp;TEXT(MOD((HOUR(F4)*3600+MINUTE(F4)*60+SECOND(F4))/$I$2,60),"00")&amp;"/km"</f>
        <v>4.05/km</v>
      </c>
      <c r="H4" s="22">
        <f aca="true" t="shared" si="1" ref="H4:H31">F4-$F$4</f>
        <v>0</v>
      </c>
      <c r="I4" s="22">
        <f>F4-INDEX($F$4:$F$1167,MATCH(D4,$D$4:$D$1167,0))</f>
        <v>0</v>
      </c>
    </row>
    <row r="5" spans="1:9" s="11" customFormat="1" ht="15" customHeight="1">
      <c r="A5" s="23">
        <v>2</v>
      </c>
      <c r="B5" s="24" t="s">
        <v>25</v>
      </c>
      <c r="C5" s="24" t="s">
        <v>26</v>
      </c>
      <c r="D5" s="25" t="s">
        <v>27</v>
      </c>
      <c r="E5" s="24" t="s">
        <v>28</v>
      </c>
      <c r="F5" s="25" t="s">
        <v>29</v>
      </c>
      <c r="G5" s="25" t="str">
        <f t="shared" si="0"/>
        <v>4.08/km</v>
      </c>
      <c r="H5" s="26">
        <f t="shared" si="1"/>
        <v>0.00046296296296296016</v>
      </c>
      <c r="I5" s="26">
        <f>F5-INDEX($F$4:$F$1167,MATCH(D5,$D$4:$D$1167,0))</f>
        <v>0</v>
      </c>
    </row>
    <row r="6" spans="1:9" s="11" customFormat="1" ht="15" customHeight="1">
      <c r="A6" s="23">
        <v>3</v>
      </c>
      <c r="B6" s="24" t="s">
        <v>30</v>
      </c>
      <c r="C6" s="24" t="s">
        <v>31</v>
      </c>
      <c r="D6" s="25" t="s">
        <v>22</v>
      </c>
      <c r="E6" s="24" t="s">
        <v>32</v>
      </c>
      <c r="F6" s="25" t="s">
        <v>33</v>
      </c>
      <c r="G6" s="25" t="str">
        <f t="shared" si="0"/>
        <v>4.11/km</v>
      </c>
      <c r="H6" s="26">
        <f t="shared" si="1"/>
        <v>0.0008101851851851812</v>
      </c>
      <c r="I6" s="26">
        <f>F6-INDEX($F$4:$F$1167,MATCH(D6,$D$4:$D$1167,0))</f>
        <v>0.0008101851851851812</v>
      </c>
    </row>
    <row r="7" spans="1:9" s="11" customFormat="1" ht="15" customHeight="1">
      <c r="A7" s="23">
        <v>4</v>
      </c>
      <c r="B7" s="24" t="s">
        <v>34</v>
      </c>
      <c r="C7" s="24" t="s">
        <v>35</v>
      </c>
      <c r="D7" s="25" t="s">
        <v>22</v>
      </c>
      <c r="E7" s="24" t="s">
        <v>36</v>
      </c>
      <c r="F7" s="25" t="s">
        <v>37</v>
      </c>
      <c r="G7" s="25" t="str">
        <f t="shared" si="0"/>
        <v>4.14/km</v>
      </c>
      <c r="H7" s="26">
        <f t="shared" si="1"/>
        <v>0.0011689814814814792</v>
      </c>
      <c r="I7" s="26">
        <f>F7-INDEX($F$4:$F$1167,MATCH(D7,$D$4:$D$1167,0))</f>
        <v>0.0011689814814814792</v>
      </c>
    </row>
    <row r="8" spans="1:9" s="11" customFormat="1" ht="15" customHeight="1">
      <c r="A8" s="23">
        <v>5</v>
      </c>
      <c r="B8" s="24" t="s">
        <v>38</v>
      </c>
      <c r="C8" s="24" t="s">
        <v>39</v>
      </c>
      <c r="D8" s="25" t="s">
        <v>40</v>
      </c>
      <c r="E8" s="24" t="s">
        <v>23</v>
      </c>
      <c r="F8" s="25" t="s">
        <v>41</v>
      </c>
      <c r="G8" s="25" t="str">
        <f t="shared" si="0"/>
        <v>4.14/km</v>
      </c>
      <c r="H8" s="26">
        <f t="shared" si="1"/>
        <v>0.0011805555555555493</v>
      </c>
      <c r="I8" s="26">
        <f>F8-INDEX($F$4:$F$1167,MATCH(D8,$D$4:$D$1167,0))</f>
        <v>0</v>
      </c>
    </row>
    <row r="9" spans="1:9" s="11" customFormat="1" ht="15" customHeight="1">
      <c r="A9" s="32">
        <v>6</v>
      </c>
      <c r="B9" s="33" t="s">
        <v>42</v>
      </c>
      <c r="C9" s="33" t="s">
        <v>43</v>
      </c>
      <c r="D9" s="34" t="s">
        <v>27</v>
      </c>
      <c r="E9" s="33" t="s">
        <v>13</v>
      </c>
      <c r="F9" s="34" t="s">
        <v>44</v>
      </c>
      <c r="G9" s="34" t="str">
        <f t="shared" si="0"/>
        <v>4.15/km</v>
      </c>
      <c r="H9" s="35">
        <f t="shared" si="1"/>
        <v>0.0012037037037036964</v>
      </c>
      <c r="I9" s="35">
        <f>F9-INDEX($F$4:$F$1167,MATCH(D9,$D$4:$D$1167,0))</f>
        <v>0.0007407407407407363</v>
      </c>
    </row>
    <row r="10" spans="1:9" s="11" customFormat="1" ht="15" customHeight="1">
      <c r="A10" s="23">
        <v>7</v>
      </c>
      <c r="B10" s="24" t="s">
        <v>45</v>
      </c>
      <c r="C10" s="24" t="s">
        <v>46</v>
      </c>
      <c r="D10" s="25" t="s">
        <v>27</v>
      </c>
      <c r="E10" s="24" t="s">
        <v>16</v>
      </c>
      <c r="F10" s="25" t="s">
        <v>47</v>
      </c>
      <c r="G10" s="25" t="str">
        <f t="shared" si="0"/>
        <v>4.16/km</v>
      </c>
      <c r="H10" s="26">
        <f t="shared" si="1"/>
        <v>0.0014351851851851817</v>
      </c>
      <c r="I10" s="26">
        <f>F10-INDEX($F$4:$F$1167,MATCH(D10,$D$4:$D$1167,0))</f>
        <v>0.0009722222222222215</v>
      </c>
    </row>
    <row r="11" spans="1:9" s="11" customFormat="1" ht="15" customHeight="1">
      <c r="A11" s="23">
        <v>8</v>
      </c>
      <c r="B11" s="24" t="s">
        <v>48</v>
      </c>
      <c r="C11" s="24" t="s">
        <v>49</v>
      </c>
      <c r="D11" s="25" t="s">
        <v>50</v>
      </c>
      <c r="E11" s="24" t="s">
        <v>51</v>
      </c>
      <c r="F11" s="25" t="s">
        <v>52</v>
      </c>
      <c r="G11" s="25" t="str">
        <f t="shared" si="0"/>
        <v>4.19/km</v>
      </c>
      <c r="H11" s="26">
        <f t="shared" si="1"/>
        <v>0.0017013888888888842</v>
      </c>
      <c r="I11" s="26">
        <f>F11-INDEX($F$4:$F$1167,MATCH(D11,$D$4:$D$1167,0))</f>
        <v>0</v>
      </c>
    </row>
    <row r="12" spans="1:9" s="11" customFormat="1" ht="15" customHeight="1">
      <c r="A12" s="23">
        <v>9</v>
      </c>
      <c r="B12" s="24" t="s">
        <v>53</v>
      </c>
      <c r="C12" s="24" t="s">
        <v>54</v>
      </c>
      <c r="D12" s="25" t="s">
        <v>40</v>
      </c>
      <c r="E12" s="24" t="s">
        <v>28</v>
      </c>
      <c r="F12" s="25" t="s">
        <v>52</v>
      </c>
      <c r="G12" s="25" t="str">
        <f t="shared" si="0"/>
        <v>4.19/km</v>
      </c>
      <c r="H12" s="26">
        <f t="shared" si="1"/>
        <v>0.0017013888888888842</v>
      </c>
      <c r="I12" s="26">
        <f>F12-INDEX($F$4:$F$1167,MATCH(D12,$D$4:$D$1167,0))</f>
        <v>0.000520833333333335</v>
      </c>
    </row>
    <row r="13" spans="1:9" s="11" customFormat="1" ht="15" customHeight="1">
      <c r="A13" s="23">
        <v>10</v>
      </c>
      <c r="B13" s="24" t="s">
        <v>55</v>
      </c>
      <c r="C13" s="24" t="s">
        <v>49</v>
      </c>
      <c r="D13" s="25" t="s">
        <v>56</v>
      </c>
      <c r="E13" s="24" t="s">
        <v>57</v>
      </c>
      <c r="F13" s="25" t="s">
        <v>58</v>
      </c>
      <c r="G13" s="25" t="str">
        <f t="shared" si="0"/>
        <v>4.20/km</v>
      </c>
      <c r="H13" s="26">
        <f t="shared" si="1"/>
        <v>0.0018749999999999947</v>
      </c>
      <c r="I13" s="26">
        <f>F13-INDEX($F$4:$F$1167,MATCH(D13,$D$4:$D$1167,0))</f>
        <v>0</v>
      </c>
    </row>
    <row r="14" spans="1:9" s="11" customFormat="1" ht="15" customHeight="1">
      <c r="A14" s="23">
        <v>11</v>
      </c>
      <c r="B14" s="24" t="s">
        <v>59</v>
      </c>
      <c r="C14" s="24" t="s">
        <v>60</v>
      </c>
      <c r="D14" s="25" t="s">
        <v>50</v>
      </c>
      <c r="E14" s="24" t="s">
        <v>61</v>
      </c>
      <c r="F14" s="25" t="s">
        <v>62</v>
      </c>
      <c r="G14" s="25" t="str">
        <f t="shared" si="0"/>
        <v>4.23/km</v>
      </c>
      <c r="H14" s="26">
        <f t="shared" si="1"/>
        <v>0.0022337962962962893</v>
      </c>
      <c r="I14" s="26">
        <f>F14-INDEX($F$4:$F$1167,MATCH(D14,$D$4:$D$1167,0))</f>
        <v>0.000532407407407405</v>
      </c>
    </row>
    <row r="15" spans="1:9" s="11" customFormat="1" ht="15" customHeight="1">
      <c r="A15" s="23">
        <v>12</v>
      </c>
      <c r="B15" s="24" t="s">
        <v>63</v>
      </c>
      <c r="C15" s="24" t="s">
        <v>64</v>
      </c>
      <c r="D15" s="25" t="s">
        <v>27</v>
      </c>
      <c r="E15" s="24" t="s">
        <v>12</v>
      </c>
      <c r="F15" s="25" t="s">
        <v>65</v>
      </c>
      <c r="G15" s="25" t="str">
        <f t="shared" si="0"/>
        <v>4.24/km</v>
      </c>
      <c r="H15" s="26">
        <f t="shared" si="1"/>
        <v>0.0023148148148148112</v>
      </c>
      <c r="I15" s="26">
        <f>F15-INDEX($F$4:$F$1167,MATCH(D15,$D$4:$D$1167,0))</f>
        <v>0.001851851851851851</v>
      </c>
    </row>
    <row r="16" spans="1:9" s="11" customFormat="1" ht="15" customHeight="1">
      <c r="A16" s="23">
        <v>13</v>
      </c>
      <c r="B16" s="24" t="s">
        <v>66</v>
      </c>
      <c r="C16" s="24" t="s">
        <v>67</v>
      </c>
      <c r="D16" s="25" t="s">
        <v>50</v>
      </c>
      <c r="E16" s="24" t="s">
        <v>15</v>
      </c>
      <c r="F16" s="25" t="s">
        <v>69</v>
      </c>
      <c r="G16" s="25" t="str">
        <f t="shared" si="0"/>
        <v>4.27/km</v>
      </c>
      <c r="H16" s="26">
        <f t="shared" si="1"/>
        <v>0.0027199074074074</v>
      </c>
      <c r="I16" s="26">
        <f>F16-INDEX($F$4:$F$1167,MATCH(D16,$D$4:$D$1167,0))</f>
        <v>0.0010185185185185158</v>
      </c>
    </row>
    <row r="17" spans="1:9" s="11" customFormat="1" ht="15" customHeight="1">
      <c r="A17" s="23">
        <v>14</v>
      </c>
      <c r="B17" s="24" t="s">
        <v>70</v>
      </c>
      <c r="C17" s="24" t="s">
        <v>71</v>
      </c>
      <c r="D17" s="25" t="s">
        <v>27</v>
      </c>
      <c r="E17" s="24" t="s">
        <v>61</v>
      </c>
      <c r="F17" s="25" t="s">
        <v>72</v>
      </c>
      <c r="G17" s="25" t="str">
        <f t="shared" si="0"/>
        <v>4.28/km</v>
      </c>
      <c r="H17" s="26">
        <f t="shared" si="1"/>
        <v>0.002777777777777775</v>
      </c>
      <c r="I17" s="26">
        <f>F17-INDEX($F$4:$F$1167,MATCH(D17,$D$4:$D$1167,0))</f>
        <v>0.0023148148148148147</v>
      </c>
    </row>
    <row r="18" spans="1:9" s="11" customFormat="1" ht="15" customHeight="1">
      <c r="A18" s="23">
        <v>15</v>
      </c>
      <c r="B18" s="24" t="s">
        <v>73</v>
      </c>
      <c r="C18" s="24" t="s">
        <v>74</v>
      </c>
      <c r="D18" s="25" t="s">
        <v>22</v>
      </c>
      <c r="E18" s="24" t="s">
        <v>61</v>
      </c>
      <c r="F18" s="25" t="s">
        <v>75</v>
      </c>
      <c r="G18" s="25" t="str">
        <f t="shared" si="0"/>
        <v>4.30/km</v>
      </c>
      <c r="H18" s="26">
        <f t="shared" si="1"/>
        <v>0.0030324074074074003</v>
      </c>
      <c r="I18" s="26">
        <f>F18-INDEX($F$4:$F$1167,MATCH(D18,$D$4:$D$1167,0))</f>
        <v>0.0030324074074074003</v>
      </c>
    </row>
    <row r="19" spans="1:9" s="11" customFormat="1" ht="15" customHeight="1">
      <c r="A19" s="23">
        <v>16</v>
      </c>
      <c r="B19" s="24" t="s">
        <v>76</v>
      </c>
      <c r="C19" s="24" t="s">
        <v>77</v>
      </c>
      <c r="D19" s="25" t="s">
        <v>22</v>
      </c>
      <c r="E19" s="24" t="s">
        <v>78</v>
      </c>
      <c r="F19" s="25" t="s">
        <v>79</v>
      </c>
      <c r="G19" s="25" t="str">
        <f t="shared" si="0"/>
        <v>4.30/km</v>
      </c>
      <c r="H19" s="26">
        <f t="shared" si="1"/>
        <v>0.0030555555555555544</v>
      </c>
      <c r="I19" s="26">
        <f>F19-INDEX($F$4:$F$1167,MATCH(D19,$D$4:$D$1167,0))</f>
        <v>0.0030555555555555544</v>
      </c>
    </row>
    <row r="20" spans="1:9" s="11" customFormat="1" ht="15" customHeight="1">
      <c r="A20" s="23">
        <v>17</v>
      </c>
      <c r="B20" s="24" t="s">
        <v>80</v>
      </c>
      <c r="C20" s="24" t="s">
        <v>60</v>
      </c>
      <c r="D20" s="25" t="s">
        <v>81</v>
      </c>
      <c r="E20" s="24" t="s">
        <v>61</v>
      </c>
      <c r="F20" s="25" t="s">
        <v>82</v>
      </c>
      <c r="G20" s="25" t="str">
        <f t="shared" si="0"/>
        <v>4.31/km</v>
      </c>
      <c r="H20" s="26">
        <f t="shared" si="1"/>
        <v>0.0031828703703703637</v>
      </c>
      <c r="I20" s="26">
        <f>F20-INDEX($F$4:$F$1167,MATCH(D20,$D$4:$D$1167,0))</f>
        <v>0</v>
      </c>
    </row>
    <row r="21" spans="1:9" s="11" customFormat="1" ht="15" customHeight="1">
      <c r="A21" s="23">
        <v>18</v>
      </c>
      <c r="B21" s="24" t="s">
        <v>83</v>
      </c>
      <c r="C21" s="24" t="s">
        <v>84</v>
      </c>
      <c r="D21" s="25" t="s">
        <v>22</v>
      </c>
      <c r="E21" s="24" t="s">
        <v>15</v>
      </c>
      <c r="F21" s="25" t="s">
        <v>85</v>
      </c>
      <c r="G21" s="25" t="str">
        <f t="shared" si="0"/>
        <v>4.31/km</v>
      </c>
      <c r="H21" s="26">
        <f t="shared" si="1"/>
        <v>0.0032175925925925913</v>
      </c>
      <c r="I21" s="26">
        <f>F21-INDEX($F$4:$F$1167,MATCH(D21,$D$4:$D$1167,0))</f>
        <v>0.0032175925925925913</v>
      </c>
    </row>
    <row r="22" spans="1:9" s="11" customFormat="1" ht="15" customHeight="1">
      <c r="A22" s="23">
        <v>19</v>
      </c>
      <c r="B22" s="24" t="s">
        <v>86</v>
      </c>
      <c r="C22" s="24" t="s">
        <v>87</v>
      </c>
      <c r="D22" s="25" t="s">
        <v>56</v>
      </c>
      <c r="E22" s="24" t="s">
        <v>61</v>
      </c>
      <c r="F22" s="25" t="s">
        <v>88</v>
      </c>
      <c r="G22" s="25" t="str">
        <f t="shared" si="0"/>
        <v>4.33/km</v>
      </c>
      <c r="H22" s="26">
        <f t="shared" si="1"/>
        <v>0.003472222222222217</v>
      </c>
      <c r="I22" s="26">
        <f>F22-INDEX($F$4:$F$1167,MATCH(D22,$D$4:$D$1167,0))</f>
        <v>0.001597222222222222</v>
      </c>
    </row>
    <row r="23" spans="1:9" s="11" customFormat="1" ht="15" customHeight="1">
      <c r="A23" s="23">
        <v>20</v>
      </c>
      <c r="B23" s="24" t="s">
        <v>89</v>
      </c>
      <c r="C23" s="24" t="s">
        <v>90</v>
      </c>
      <c r="D23" s="25" t="s">
        <v>27</v>
      </c>
      <c r="E23" s="24" t="s">
        <v>61</v>
      </c>
      <c r="F23" s="25" t="s">
        <v>91</v>
      </c>
      <c r="G23" s="25" t="str">
        <f t="shared" si="0"/>
        <v>4.38/km</v>
      </c>
      <c r="H23" s="26">
        <f t="shared" si="1"/>
        <v>0.004050925925925923</v>
      </c>
      <c r="I23" s="26">
        <f>F23-INDEX($F$4:$F$1167,MATCH(D23,$D$4:$D$1167,0))</f>
        <v>0.003587962962962963</v>
      </c>
    </row>
    <row r="24" spans="1:9" s="11" customFormat="1" ht="15" customHeight="1">
      <c r="A24" s="23">
        <v>21</v>
      </c>
      <c r="B24" s="24" t="s">
        <v>92</v>
      </c>
      <c r="C24" s="24" t="s">
        <v>43</v>
      </c>
      <c r="D24" s="25" t="s">
        <v>50</v>
      </c>
      <c r="E24" s="24" t="s">
        <v>93</v>
      </c>
      <c r="F24" s="25" t="s">
        <v>94</v>
      </c>
      <c r="G24" s="25" t="str">
        <f t="shared" si="0"/>
        <v>4.39/km</v>
      </c>
      <c r="H24" s="26">
        <f t="shared" si="1"/>
        <v>0.0041203703703703645</v>
      </c>
      <c r="I24" s="26">
        <f>F24-INDEX($F$4:$F$1167,MATCH(D24,$D$4:$D$1167,0))</f>
        <v>0.0024189814814814803</v>
      </c>
    </row>
    <row r="25" spans="1:9" s="11" customFormat="1" ht="15" customHeight="1">
      <c r="A25" s="23">
        <v>22</v>
      </c>
      <c r="B25" s="24" t="s">
        <v>95</v>
      </c>
      <c r="C25" s="24" t="s">
        <v>84</v>
      </c>
      <c r="D25" s="25" t="s">
        <v>40</v>
      </c>
      <c r="E25" s="24" t="s">
        <v>12</v>
      </c>
      <c r="F25" s="25" t="s">
        <v>96</v>
      </c>
      <c r="G25" s="25" t="str">
        <f t="shared" si="0"/>
        <v>4.39/km</v>
      </c>
      <c r="H25" s="26">
        <f t="shared" si="1"/>
        <v>0.004155092592592585</v>
      </c>
      <c r="I25" s="26">
        <f>F25-INDEX($F$4:$F$1167,MATCH(D25,$D$4:$D$1167,0))</f>
        <v>0.002974537037037036</v>
      </c>
    </row>
    <row r="26" spans="1:9" s="11" customFormat="1" ht="15" customHeight="1">
      <c r="A26" s="23">
        <v>23</v>
      </c>
      <c r="B26" s="24" t="s">
        <v>97</v>
      </c>
      <c r="C26" s="24" t="s">
        <v>98</v>
      </c>
      <c r="D26" s="25" t="s">
        <v>81</v>
      </c>
      <c r="E26" s="24" t="s">
        <v>99</v>
      </c>
      <c r="F26" s="25" t="s">
        <v>100</v>
      </c>
      <c r="G26" s="25" t="str">
        <f t="shared" si="0"/>
        <v>4.40/km</v>
      </c>
      <c r="H26" s="26">
        <f t="shared" si="1"/>
        <v>0.004259259259259261</v>
      </c>
      <c r="I26" s="26">
        <f>F26-INDEX($F$4:$F$1167,MATCH(D26,$D$4:$D$1167,0))</f>
        <v>0.0010763888888888976</v>
      </c>
    </row>
    <row r="27" spans="1:9" s="12" customFormat="1" ht="15" customHeight="1">
      <c r="A27" s="23">
        <v>24</v>
      </c>
      <c r="B27" s="24" t="s">
        <v>101</v>
      </c>
      <c r="C27" s="24" t="s">
        <v>71</v>
      </c>
      <c r="D27" s="25" t="s">
        <v>22</v>
      </c>
      <c r="E27" s="24" t="s">
        <v>102</v>
      </c>
      <c r="F27" s="25" t="s">
        <v>103</v>
      </c>
      <c r="G27" s="25" t="str">
        <f t="shared" si="0"/>
        <v>4.40/km</v>
      </c>
      <c r="H27" s="26">
        <f t="shared" si="1"/>
        <v>0.004317129629629622</v>
      </c>
      <c r="I27" s="26">
        <f>F27-INDEX($F$4:$F$1167,MATCH(D27,$D$4:$D$1167,0))</f>
        <v>0.004317129629629622</v>
      </c>
    </row>
    <row r="28" spans="1:9" s="11" customFormat="1" ht="15" customHeight="1">
      <c r="A28" s="23">
        <v>25</v>
      </c>
      <c r="B28" s="24" t="s">
        <v>48</v>
      </c>
      <c r="C28" s="24" t="s">
        <v>104</v>
      </c>
      <c r="D28" s="25" t="s">
        <v>105</v>
      </c>
      <c r="E28" s="24" t="s">
        <v>51</v>
      </c>
      <c r="F28" s="25" t="s">
        <v>106</v>
      </c>
      <c r="G28" s="25" t="str">
        <f t="shared" si="0"/>
        <v>4.42/km</v>
      </c>
      <c r="H28" s="26">
        <f t="shared" si="1"/>
        <v>0.004502314814814813</v>
      </c>
      <c r="I28" s="26">
        <f>F28-INDEX($F$4:$F$1167,MATCH(D28,$D$4:$D$1167,0))</f>
        <v>0</v>
      </c>
    </row>
    <row r="29" spans="1:9" s="11" customFormat="1" ht="15" customHeight="1">
      <c r="A29" s="23">
        <v>26</v>
      </c>
      <c r="B29" s="24" t="s">
        <v>107</v>
      </c>
      <c r="C29" s="24" t="s">
        <v>108</v>
      </c>
      <c r="D29" s="25" t="s">
        <v>81</v>
      </c>
      <c r="E29" s="24" t="s">
        <v>17</v>
      </c>
      <c r="F29" s="25" t="s">
        <v>109</v>
      </c>
      <c r="G29" s="25" t="str">
        <f t="shared" si="0"/>
        <v>4.43/km</v>
      </c>
      <c r="H29" s="26">
        <f t="shared" si="1"/>
        <v>0.004675925925925924</v>
      </c>
      <c r="I29" s="26">
        <f>F29-INDEX($F$4:$F$1167,MATCH(D29,$D$4:$D$1167,0))</f>
        <v>0.00149305555555556</v>
      </c>
    </row>
    <row r="30" spans="1:9" s="11" customFormat="1" ht="15" customHeight="1">
      <c r="A30" s="23">
        <v>27</v>
      </c>
      <c r="B30" s="24" t="s">
        <v>110</v>
      </c>
      <c r="C30" s="24" t="s">
        <v>49</v>
      </c>
      <c r="D30" s="25" t="s">
        <v>40</v>
      </c>
      <c r="E30" s="24" t="s">
        <v>111</v>
      </c>
      <c r="F30" s="25" t="s">
        <v>112</v>
      </c>
      <c r="G30" s="25" t="str">
        <f t="shared" si="0"/>
        <v>4.43/km</v>
      </c>
      <c r="H30" s="26">
        <f t="shared" si="1"/>
        <v>0.004710648148148144</v>
      </c>
      <c r="I30" s="26">
        <f>F30-INDEX($F$4:$F$1167,MATCH(D30,$D$4:$D$1167,0))</f>
        <v>0.003530092592592595</v>
      </c>
    </row>
    <row r="31" spans="1:9" s="11" customFormat="1" ht="15" customHeight="1">
      <c r="A31" s="23">
        <v>28</v>
      </c>
      <c r="B31" s="24" t="s">
        <v>113</v>
      </c>
      <c r="C31" s="24" t="s">
        <v>114</v>
      </c>
      <c r="D31" s="25" t="s">
        <v>22</v>
      </c>
      <c r="E31" s="24" t="s">
        <v>115</v>
      </c>
      <c r="F31" s="25" t="s">
        <v>116</v>
      </c>
      <c r="G31" s="25" t="str">
        <f t="shared" si="0"/>
        <v>4.44/km</v>
      </c>
      <c r="H31" s="26">
        <f t="shared" si="1"/>
        <v>0.004745370370370365</v>
      </c>
      <c r="I31" s="26">
        <f>F31-INDEX($F$4:$F$1167,MATCH(D31,$D$4:$D$1167,0))</f>
        <v>0.004745370370370365</v>
      </c>
    </row>
    <row r="32" spans="1:9" s="11" customFormat="1" ht="15" customHeight="1">
      <c r="A32" s="23">
        <v>29</v>
      </c>
      <c r="B32" s="24" t="s">
        <v>117</v>
      </c>
      <c r="C32" s="24" t="s">
        <v>71</v>
      </c>
      <c r="D32" s="25" t="s">
        <v>105</v>
      </c>
      <c r="E32" s="24" t="s">
        <v>118</v>
      </c>
      <c r="F32" s="25" t="s">
        <v>119</v>
      </c>
      <c r="G32" s="25" t="str">
        <f t="shared" si="0"/>
        <v>4.45/km</v>
      </c>
      <c r="H32" s="26">
        <f aca="true" t="shared" si="2" ref="H32:H95">F32-$F$4</f>
        <v>0.004849537037037034</v>
      </c>
      <c r="I32" s="26">
        <f>F32-INDEX($F$4:$F$1167,MATCH(D32,$D$4:$D$1167,0))</f>
        <v>0.000347222222222221</v>
      </c>
    </row>
    <row r="33" spans="1:9" s="11" customFormat="1" ht="15" customHeight="1">
      <c r="A33" s="23">
        <v>30</v>
      </c>
      <c r="B33" s="24" t="s">
        <v>120</v>
      </c>
      <c r="C33" s="24" t="s">
        <v>26</v>
      </c>
      <c r="D33" s="25" t="s">
        <v>40</v>
      </c>
      <c r="E33" s="24" t="s">
        <v>23</v>
      </c>
      <c r="F33" s="25" t="s">
        <v>121</v>
      </c>
      <c r="G33" s="25" t="str">
        <f t="shared" si="0"/>
        <v>4.45/km</v>
      </c>
      <c r="H33" s="26">
        <f t="shared" si="2"/>
        <v>0.004872685185185181</v>
      </c>
      <c r="I33" s="26">
        <f>F33-INDEX($F$4:$F$1167,MATCH(D33,$D$4:$D$1167,0))</f>
        <v>0.003692129629629632</v>
      </c>
    </row>
    <row r="34" spans="1:9" s="11" customFormat="1" ht="15" customHeight="1">
      <c r="A34" s="23">
        <v>31</v>
      </c>
      <c r="B34" s="24" t="s">
        <v>122</v>
      </c>
      <c r="C34" s="24" t="s">
        <v>123</v>
      </c>
      <c r="D34" s="25" t="s">
        <v>50</v>
      </c>
      <c r="E34" s="24" t="s">
        <v>61</v>
      </c>
      <c r="F34" s="25" t="s">
        <v>124</v>
      </c>
      <c r="G34" s="25" t="str">
        <f t="shared" si="0"/>
        <v>4.45/km</v>
      </c>
      <c r="H34" s="26">
        <f t="shared" si="2"/>
        <v>0.004907407407407402</v>
      </c>
      <c r="I34" s="26">
        <f>F34-INDEX($F$4:$F$1167,MATCH(D34,$D$4:$D$1167,0))</f>
        <v>0.0032060185185185178</v>
      </c>
    </row>
    <row r="35" spans="1:9" s="11" customFormat="1" ht="15" customHeight="1">
      <c r="A35" s="23">
        <v>32</v>
      </c>
      <c r="B35" s="24" t="s">
        <v>125</v>
      </c>
      <c r="C35" s="24" t="s">
        <v>71</v>
      </c>
      <c r="D35" s="25" t="s">
        <v>40</v>
      </c>
      <c r="E35" s="24" t="s">
        <v>126</v>
      </c>
      <c r="F35" s="25" t="s">
        <v>127</v>
      </c>
      <c r="G35" s="25" t="str">
        <f t="shared" si="0"/>
        <v>4.47/km</v>
      </c>
      <c r="H35" s="26">
        <f t="shared" si="2"/>
        <v>0.00510416666666666</v>
      </c>
      <c r="I35" s="26">
        <f>F35-INDEX($F$4:$F$1167,MATCH(D35,$D$4:$D$1167,0))</f>
        <v>0.00392361111111111</v>
      </c>
    </row>
    <row r="36" spans="1:9" s="11" customFormat="1" ht="15" customHeight="1">
      <c r="A36" s="23">
        <v>33</v>
      </c>
      <c r="B36" s="24" t="s">
        <v>128</v>
      </c>
      <c r="C36" s="24" t="s">
        <v>129</v>
      </c>
      <c r="D36" s="25" t="s">
        <v>130</v>
      </c>
      <c r="E36" s="24" t="s">
        <v>131</v>
      </c>
      <c r="F36" s="25" t="s">
        <v>132</v>
      </c>
      <c r="G36" s="25" t="str">
        <f t="shared" si="0"/>
        <v>4.47/km</v>
      </c>
      <c r="H36" s="26">
        <f t="shared" si="2"/>
        <v>0.005162037037037034</v>
      </c>
      <c r="I36" s="26">
        <f>F36-INDEX($F$4:$F$1167,MATCH(D36,$D$4:$D$1167,0))</f>
        <v>0</v>
      </c>
    </row>
    <row r="37" spans="1:9" s="11" customFormat="1" ht="15" customHeight="1">
      <c r="A37" s="23">
        <v>34</v>
      </c>
      <c r="B37" s="24" t="s">
        <v>133</v>
      </c>
      <c r="C37" s="24" t="s">
        <v>77</v>
      </c>
      <c r="D37" s="25" t="s">
        <v>40</v>
      </c>
      <c r="E37" s="24" t="s">
        <v>111</v>
      </c>
      <c r="F37" s="25" t="s">
        <v>134</v>
      </c>
      <c r="G37" s="25" t="str">
        <f t="shared" si="0"/>
        <v>4.47/km</v>
      </c>
      <c r="H37" s="26">
        <f t="shared" si="2"/>
        <v>0.005185185185185182</v>
      </c>
      <c r="I37" s="26">
        <f>F37-INDEX($F$4:$F$1167,MATCH(D37,$D$4:$D$1167,0))</f>
        <v>0.004004629629629632</v>
      </c>
    </row>
    <row r="38" spans="1:9" s="11" customFormat="1" ht="15" customHeight="1">
      <c r="A38" s="23">
        <v>35</v>
      </c>
      <c r="B38" s="24" t="s">
        <v>135</v>
      </c>
      <c r="C38" s="24" t="s">
        <v>136</v>
      </c>
      <c r="D38" s="25" t="s">
        <v>22</v>
      </c>
      <c r="E38" s="24" t="s">
        <v>36</v>
      </c>
      <c r="F38" s="25" t="s">
        <v>137</v>
      </c>
      <c r="G38" s="25" t="str">
        <f t="shared" si="0"/>
        <v>4.50/km</v>
      </c>
      <c r="H38" s="26">
        <f t="shared" si="2"/>
        <v>0.005497685185185182</v>
      </c>
      <c r="I38" s="26">
        <f>F38-INDEX($F$4:$F$1167,MATCH(D38,$D$4:$D$1167,0))</f>
        <v>0.005497685185185182</v>
      </c>
    </row>
    <row r="39" spans="1:9" s="11" customFormat="1" ht="15" customHeight="1">
      <c r="A39" s="23">
        <v>36</v>
      </c>
      <c r="B39" s="24" t="s">
        <v>138</v>
      </c>
      <c r="C39" s="24" t="s">
        <v>46</v>
      </c>
      <c r="D39" s="25" t="s">
        <v>22</v>
      </c>
      <c r="E39" s="24" t="s">
        <v>61</v>
      </c>
      <c r="F39" s="25" t="s">
        <v>139</v>
      </c>
      <c r="G39" s="25" t="str">
        <f t="shared" si="0"/>
        <v>4.52/km</v>
      </c>
      <c r="H39" s="26">
        <f t="shared" si="2"/>
        <v>0.005740740740740741</v>
      </c>
      <c r="I39" s="26">
        <f>F39-INDEX($F$4:$F$1167,MATCH(D39,$D$4:$D$1167,0))</f>
        <v>0.005740740740740741</v>
      </c>
    </row>
    <row r="40" spans="1:9" s="11" customFormat="1" ht="15" customHeight="1">
      <c r="A40" s="23">
        <v>37</v>
      </c>
      <c r="B40" s="24" t="s">
        <v>140</v>
      </c>
      <c r="C40" s="24" t="s">
        <v>141</v>
      </c>
      <c r="D40" s="25" t="s">
        <v>130</v>
      </c>
      <c r="E40" s="24" t="s">
        <v>61</v>
      </c>
      <c r="F40" s="25" t="s">
        <v>142</v>
      </c>
      <c r="G40" s="25" t="str">
        <f t="shared" si="0"/>
        <v>4.53/km</v>
      </c>
      <c r="H40" s="26">
        <f t="shared" si="2"/>
        <v>0.005844907407407403</v>
      </c>
      <c r="I40" s="26">
        <f>F40-INDEX($F$4:$F$1167,MATCH(D40,$D$4:$D$1167,0))</f>
        <v>0.0006828703703703684</v>
      </c>
    </row>
    <row r="41" spans="1:9" s="11" customFormat="1" ht="15" customHeight="1">
      <c r="A41" s="23">
        <v>38</v>
      </c>
      <c r="B41" s="24" t="s">
        <v>143</v>
      </c>
      <c r="C41" s="24" t="s">
        <v>71</v>
      </c>
      <c r="D41" s="25" t="s">
        <v>27</v>
      </c>
      <c r="E41" s="24" t="s">
        <v>115</v>
      </c>
      <c r="F41" s="25" t="s">
        <v>144</v>
      </c>
      <c r="G41" s="25" t="str">
        <f t="shared" si="0"/>
        <v>4.53/km</v>
      </c>
      <c r="H41" s="26">
        <f t="shared" si="2"/>
        <v>0.0058796296296296235</v>
      </c>
      <c r="I41" s="26">
        <f>F41-INDEX($F$4:$F$1167,MATCH(D41,$D$4:$D$1167,0))</f>
        <v>0.005416666666666663</v>
      </c>
    </row>
    <row r="42" spans="1:9" s="11" customFormat="1" ht="15" customHeight="1">
      <c r="A42" s="23">
        <v>39</v>
      </c>
      <c r="B42" s="24" t="s">
        <v>145</v>
      </c>
      <c r="C42" s="24" t="s">
        <v>146</v>
      </c>
      <c r="D42" s="25" t="s">
        <v>27</v>
      </c>
      <c r="E42" s="24" t="s">
        <v>61</v>
      </c>
      <c r="F42" s="25" t="s">
        <v>147</v>
      </c>
      <c r="G42" s="25" t="str">
        <f t="shared" si="0"/>
        <v>5.04/km</v>
      </c>
      <c r="H42" s="26">
        <f t="shared" si="2"/>
        <v>0.00722222222222222</v>
      </c>
      <c r="I42" s="26">
        <f>F42-INDEX($F$4:$F$1167,MATCH(D42,$D$4:$D$1167,0))</f>
        <v>0.00675925925925926</v>
      </c>
    </row>
    <row r="43" spans="1:9" s="11" customFormat="1" ht="15" customHeight="1">
      <c r="A43" s="23">
        <v>40</v>
      </c>
      <c r="B43" s="24" t="s">
        <v>148</v>
      </c>
      <c r="C43" s="24" t="s">
        <v>77</v>
      </c>
      <c r="D43" s="25" t="s">
        <v>40</v>
      </c>
      <c r="E43" s="24" t="s">
        <v>78</v>
      </c>
      <c r="F43" s="25" t="s">
        <v>149</v>
      </c>
      <c r="G43" s="25" t="str">
        <f t="shared" si="0"/>
        <v>5.04/km</v>
      </c>
      <c r="H43" s="26">
        <f t="shared" si="2"/>
        <v>0.007256944444444441</v>
      </c>
      <c r="I43" s="26">
        <f>F43-INDEX($F$4:$F$1167,MATCH(D43,$D$4:$D$1167,0))</f>
        <v>0.006076388888888892</v>
      </c>
    </row>
    <row r="44" spans="1:9" s="11" customFormat="1" ht="15" customHeight="1">
      <c r="A44" s="23">
        <v>41</v>
      </c>
      <c r="B44" s="24" t="s">
        <v>150</v>
      </c>
      <c r="C44" s="24" t="s">
        <v>74</v>
      </c>
      <c r="D44" s="25" t="s">
        <v>56</v>
      </c>
      <c r="E44" s="24" t="s">
        <v>17</v>
      </c>
      <c r="F44" s="25" t="s">
        <v>151</v>
      </c>
      <c r="G44" s="25" t="str">
        <f t="shared" si="0"/>
        <v>5.05/km</v>
      </c>
      <c r="H44" s="26">
        <f t="shared" si="2"/>
        <v>0.007291666666666662</v>
      </c>
      <c r="I44" s="26">
        <f>F44-INDEX($F$4:$F$1167,MATCH(D44,$D$4:$D$1167,0))</f>
        <v>0.005416666666666667</v>
      </c>
    </row>
    <row r="45" spans="1:9" s="11" customFormat="1" ht="15" customHeight="1">
      <c r="A45" s="23">
        <v>42</v>
      </c>
      <c r="B45" s="24" t="s">
        <v>152</v>
      </c>
      <c r="C45" s="24" t="s">
        <v>153</v>
      </c>
      <c r="D45" s="25" t="s">
        <v>40</v>
      </c>
      <c r="E45" s="24" t="s">
        <v>61</v>
      </c>
      <c r="F45" s="25" t="s">
        <v>154</v>
      </c>
      <c r="G45" s="25" t="str">
        <f t="shared" si="0"/>
        <v>5.05/km</v>
      </c>
      <c r="H45" s="26">
        <f t="shared" si="2"/>
        <v>0.007361111111111103</v>
      </c>
      <c r="I45" s="26">
        <f>F45-INDEX($F$4:$F$1167,MATCH(D45,$D$4:$D$1167,0))</f>
        <v>0.006180555555555554</v>
      </c>
    </row>
    <row r="46" spans="1:9" s="11" customFormat="1" ht="15" customHeight="1">
      <c r="A46" s="23">
        <v>43</v>
      </c>
      <c r="B46" s="24" t="s">
        <v>155</v>
      </c>
      <c r="C46" s="24" t="s">
        <v>156</v>
      </c>
      <c r="D46" s="25" t="s">
        <v>50</v>
      </c>
      <c r="E46" s="24" t="s">
        <v>157</v>
      </c>
      <c r="F46" s="25" t="s">
        <v>158</v>
      </c>
      <c r="G46" s="25" t="str">
        <f t="shared" si="0"/>
        <v>5.08/km</v>
      </c>
      <c r="H46" s="26">
        <f t="shared" si="2"/>
        <v>0.007662037037037037</v>
      </c>
      <c r="I46" s="26">
        <f>F46-INDEX($F$4:$F$1167,MATCH(D46,$D$4:$D$1167,0))</f>
        <v>0.005960648148148152</v>
      </c>
    </row>
    <row r="47" spans="1:9" s="11" customFormat="1" ht="15" customHeight="1">
      <c r="A47" s="23">
        <v>44</v>
      </c>
      <c r="B47" s="24" t="s">
        <v>159</v>
      </c>
      <c r="C47" s="24" t="s">
        <v>54</v>
      </c>
      <c r="D47" s="25" t="s">
        <v>22</v>
      </c>
      <c r="E47" s="24" t="s">
        <v>93</v>
      </c>
      <c r="F47" s="25" t="s">
        <v>160</v>
      </c>
      <c r="G47" s="25" t="str">
        <f t="shared" si="0"/>
        <v>5.09/km</v>
      </c>
      <c r="H47" s="26">
        <f t="shared" si="2"/>
        <v>0.0078125</v>
      </c>
      <c r="I47" s="26">
        <f>F47-INDEX($F$4:$F$1167,MATCH(D47,$D$4:$D$1167,0))</f>
        <v>0.0078125</v>
      </c>
    </row>
    <row r="48" spans="1:9" s="11" customFormat="1" ht="15" customHeight="1">
      <c r="A48" s="23">
        <v>45</v>
      </c>
      <c r="B48" s="24" t="s">
        <v>161</v>
      </c>
      <c r="C48" s="24" t="s">
        <v>162</v>
      </c>
      <c r="D48" s="25" t="s">
        <v>68</v>
      </c>
      <c r="E48" s="24" t="s">
        <v>163</v>
      </c>
      <c r="F48" s="25" t="s">
        <v>160</v>
      </c>
      <c r="G48" s="25" t="str">
        <f t="shared" si="0"/>
        <v>5.09/km</v>
      </c>
      <c r="H48" s="26">
        <f t="shared" si="2"/>
        <v>0.0078125</v>
      </c>
      <c r="I48" s="26">
        <f>F48-INDEX($F$4:$F$1167,MATCH(D48,$D$4:$D$1167,0))</f>
        <v>0</v>
      </c>
    </row>
    <row r="49" spans="1:9" s="11" customFormat="1" ht="15" customHeight="1">
      <c r="A49" s="23">
        <v>46</v>
      </c>
      <c r="B49" s="24" t="s">
        <v>164</v>
      </c>
      <c r="C49" s="24" t="s">
        <v>49</v>
      </c>
      <c r="D49" s="25" t="s">
        <v>81</v>
      </c>
      <c r="E49" s="24" t="s">
        <v>165</v>
      </c>
      <c r="F49" s="25" t="s">
        <v>166</v>
      </c>
      <c r="G49" s="25" t="str">
        <f t="shared" si="0"/>
        <v>5.12/km</v>
      </c>
      <c r="H49" s="26">
        <f t="shared" si="2"/>
        <v>0.00814814814814814</v>
      </c>
      <c r="I49" s="26">
        <f>F49-INDEX($F$4:$F$1167,MATCH(D49,$D$4:$D$1167,0))</f>
        <v>0.004965277777777777</v>
      </c>
    </row>
    <row r="50" spans="1:9" s="11" customFormat="1" ht="15" customHeight="1">
      <c r="A50" s="23">
        <v>47</v>
      </c>
      <c r="B50" s="24" t="s">
        <v>167</v>
      </c>
      <c r="C50" s="24" t="s">
        <v>168</v>
      </c>
      <c r="D50" s="25" t="s">
        <v>169</v>
      </c>
      <c r="E50" s="24" t="s">
        <v>36</v>
      </c>
      <c r="F50" s="25" t="s">
        <v>170</v>
      </c>
      <c r="G50" s="25" t="str">
        <f t="shared" si="0"/>
        <v>5.16/km</v>
      </c>
      <c r="H50" s="26">
        <f t="shared" si="2"/>
        <v>0.008657407407407398</v>
      </c>
      <c r="I50" s="26">
        <f>F50-INDEX($F$4:$F$1167,MATCH(D50,$D$4:$D$1167,0))</f>
        <v>0</v>
      </c>
    </row>
    <row r="51" spans="1:9" s="11" customFormat="1" ht="15" customHeight="1">
      <c r="A51" s="23">
        <v>48</v>
      </c>
      <c r="B51" s="24" t="s">
        <v>171</v>
      </c>
      <c r="C51" s="24" t="s">
        <v>172</v>
      </c>
      <c r="D51" s="25" t="s">
        <v>40</v>
      </c>
      <c r="E51" s="24" t="s">
        <v>15</v>
      </c>
      <c r="F51" s="25" t="s">
        <v>173</v>
      </c>
      <c r="G51" s="25" t="str">
        <f t="shared" si="0"/>
        <v>5.16/km</v>
      </c>
      <c r="H51" s="26">
        <f t="shared" si="2"/>
        <v>0.008726851851851847</v>
      </c>
      <c r="I51" s="26">
        <f>F51-INDEX($F$4:$F$1167,MATCH(D51,$D$4:$D$1167,0))</f>
        <v>0.0075462962962962975</v>
      </c>
    </row>
    <row r="52" spans="1:9" s="11" customFormat="1" ht="15" customHeight="1">
      <c r="A52" s="32">
        <v>49</v>
      </c>
      <c r="B52" s="33" t="s">
        <v>174</v>
      </c>
      <c r="C52" s="33" t="s">
        <v>153</v>
      </c>
      <c r="D52" s="34" t="s">
        <v>56</v>
      </c>
      <c r="E52" s="33" t="s">
        <v>13</v>
      </c>
      <c r="F52" s="34" t="s">
        <v>175</v>
      </c>
      <c r="G52" s="34" t="str">
        <f t="shared" si="0"/>
        <v>5.17/km</v>
      </c>
      <c r="H52" s="35">
        <f t="shared" si="2"/>
        <v>0.00873842592592592</v>
      </c>
      <c r="I52" s="35">
        <f>F52-INDEX($F$4:$F$1167,MATCH(D52,$D$4:$D$1167,0))</f>
        <v>0.006863425925925926</v>
      </c>
    </row>
    <row r="53" spans="1:9" s="13" customFormat="1" ht="15" customHeight="1">
      <c r="A53" s="23">
        <v>50</v>
      </c>
      <c r="B53" s="24" t="s">
        <v>176</v>
      </c>
      <c r="C53" s="24" t="s">
        <v>177</v>
      </c>
      <c r="D53" s="25" t="s">
        <v>105</v>
      </c>
      <c r="E53" s="24" t="s">
        <v>178</v>
      </c>
      <c r="F53" s="25" t="s">
        <v>179</v>
      </c>
      <c r="G53" s="25" t="str">
        <f t="shared" si="0"/>
        <v>5.18/km</v>
      </c>
      <c r="H53" s="26">
        <f t="shared" si="2"/>
        <v>0.00891203703703703</v>
      </c>
      <c r="I53" s="26">
        <f>F53-INDEX($F$4:$F$1167,MATCH(D53,$D$4:$D$1167,0))</f>
        <v>0.004409722222222218</v>
      </c>
    </row>
    <row r="54" spans="1:9" s="11" customFormat="1" ht="15" customHeight="1">
      <c r="A54" s="23">
        <v>51</v>
      </c>
      <c r="B54" s="24" t="s">
        <v>180</v>
      </c>
      <c r="C54" s="24" t="s">
        <v>87</v>
      </c>
      <c r="D54" s="25" t="s">
        <v>56</v>
      </c>
      <c r="E54" s="24" t="s">
        <v>126</v>
      </c>
      <c r="F54" s="25" t="s">
        <v>181</v>
      </c>
      <c r="G54" s="25" t="str">
        <f t="shared" si="0"/>
        <v>5.18/km</v>
      </c>
      <c r="H54" s="26">
        <f t="shared" si="2"/>
        <v>0.008935185185185178</v>
      </c>
      <c r="I54" s="26">
        <f>F54-INDEX($F$4:$F$1167,MATCH(D54,$D$4:$D$1167,0))</f>
        <v>0.007060185185185183</v>
      </c>
    </row>
    <row r="55" spans="1:9" s="11" customFormat="1" ht="15" customHeight="1">
      <c r="A55" s="23">
        <v>52</v>
      </c>
      <c r="B55" s="24" t="s">
        <v>182</v>
      </c>
      <c r="C55" s="24" t="s">
        <v>183</v>
      </c>
      <c r="D55" s="25" t="s">
        <v>22</v>
      </c>
      <c r="E55" s="24" t="s">
        <v>184</v>
      </c>
      <c r="F55" s="25" t="s">
        <v>185</v>
      </c>
      <c r="G55" s="25" t="str">
        <f t="shared" si="0"/>
        <v>5.21/km</v>
      </c>
      <c r="H55" s="26">
        <f t="shared" si="2"/>
        <v>0.009270833333333332</v>
      </c>
      <c r="I55" s="26">
        <f>F55-INDEX($F$4:$F$1167,MATCH(D55,$D$4:$D$1167,0))</f>
        <v>0.009270833333333332</v>
      </c>
    </row>
    <row r="56" spans="1:9" s="11" customFormat="1" ht="15" customHeight="1">
      <c r="A56" s="23">
        <v>53</v>
      </c>
      <c r="B56" s="24" t="s">
        <v>186</v>
      </c>
      <c r="C56" s="24" t="s">
        <v>187</v>
      </c>
      <c r="D56" s="25" t="s">
        <v>56</v>
      </c>
      <c r="E56" s="24" t="s">
        <v>78</v>
      </c>
      <c r="F56" s="25" t="s">
        <v>188</v>
      </c>
      <c r="G56" s="25" t="str">
        <f t="shared" si="0"/>
        <v>5.24/km</v>
      </c>
      <c r="H56" s="26">
        <f t="shared" si="2"/>
        <v>0.009652777777777774</v>
      </c>
      <c r="I56" s="26">
        <f>F56-INDEX($F$4:$F$1167,MATCH(D56,$D$4:$D$1167,0))</f>
        <v>0.007777777777777779</v>
      </c>
    </row>
    <row r="57" spans="1:9" s="11" customFormat="1" ht="15" customHeight="1">
      <c r="A57" s="23">
        <v>54</v>
      </c>
      <c r="B57" s="24" t="s">
        <v>189</v>
      </c>
      <c r="C57" s="24" t="s">
        <v>190</v>
      </c>
      <c r="D57" s="25" t="s">
        <v>27</v>
      </c>
      <c r="E57" s="24" t="s">
        <v>61</v>
      </c>
      <c r="F57" s="25" t="s">
        <v>191</v>
      </c>
      <c r="G57" s="25" t="str">
        <f t="shared" si="0"/>
        <v>5.25/km</v>
      </c>
      <c r="H57" s="26">
        <f t="shared" si="2"/>
        <v>0.009768518518518517</v>
      </c>
      <c r="I57" s="26">
        <f>F57-INDEX($F$4:$F$1167,MATCH(D57,$D$4:$D$1167,0))</f>
        <v>0.009305555555555556</v>
      </c>
    </row>
    <row r="58" spans="1:9" s="11" customFormat="1" ht="15" customHeight="1">
      <c r="A58" s="23">
        <v>55</v>
      </c>
      <c r="B58" s="24" t="s">
        <v>192</v>
      </c>
      <c r="C58" s="24" t="s">
        <v>193</v>
      </c>
      <c r="D58" s="25" t="s">
        <v>40</v>
      </c>
      <c r="E58" s="24" t="s">
        <v>126</v>
      </c>
      <c r="F58" s="25" t="s">
        <v>194</v>
      </c>
      <c r="G58" s="25" t="str">
        <f t="shared" si="0"/>
        <v>5.25/km</v>
      </c>
      <c r="H58" s="26">
        <f t="shared" si="2"/>
        <v>0.00978009259259259</v>
      </c>
      <c r="I58" s="26">
        <f>F58-INDEX($F$4:$F$1167,MATCH(D58,$D$4:$D$1167,0))</f>
        <v>0.008599537037037041</v>
      </c>
    </row>
    <row r="59" spans="1:9" s="11" customFormat="1" ht="15" customHeight="1">
      <c r="A59" s="23">
        <v>56</v>
      </c>
      <c r="B59" s="24" t="s">
        <v>195</v>
      </c>
      <c r="C59" s="24" t="s">
        <v>196</v>
      </c>
      <c r="D59" s="25" t="s">
        <v>27</v>
      </c>
      <c r="E59" s="24" t="s">
        <v>61</v>
      </c>
      <c r="F59" s="25" t="s">
        <v>197</v>
      </c>
      <c r="G59" s="25" t="str">
        <f t="shared" si="0"/>
        <v>5.26/km</v>
      </c>
      <c r="H59" s="26">
        <f t="shared" si="2"/>
        <v>0.009895833333333333</v>
      </c>
      <c r="I59" s="26">
        <f>F59-INDEX($F$4:$F$1167,MATCH(D59,$D$4:$D$1167,0))</f>
        <v>0.009432870370370373</v>
      </c>
    </row>
    <row r="60" spans="1:9" s="11" customFormat="1" ht="15" customHeight="1">
      <c r="A60" s="23">
        <v>57</v>
      </c>
      <c r="B60" s="24" t="s">
        <v>198</v>
      </c>
      <c r="C60" s="24" t="s">
        <v>26</v>
      </c>
      <c r="D60" s="25" t="s">
        <v>40</v>
      </c>
      <c r="E60" s="24" t="s">
        <v>36</v>
      </c>
      <c r="F60" s="25" t="s">
        <v>199</v>
      </c>
      <c r="G60" s="25" t="str">
        <f t="shared" si="0"/>
        <v>5.28/km</v>
      </c>
      <c r="H60" s="26">
        <f t="shared" si="2"/>
        <v>0.010127314814814811</v>
      </c>
      <c r="I60" s="26">
        <f>F60-INDEX($F$4:$F$1167,MATCH(D60,$D$4:$D$1167,0))</f>
        <v>0.008946759259259262</v>
      </c>
    </row>
    <row r="61" spans="1:9" s="11" customFormat="1" ht="15" customHeight="1">
      <c r="A61" s="23">
        <v>58</v>
      </c>
      <c r="B61" s="24" t="s">
        <v>200</v>
      </c>
      <c r="C61" s="24" t="s">
        <v>201</v>
      </c>
      <c r="D61" s="25" t="s">
        <v>56</v>
      </c>
      <c r="E61" s="24" t="s">
        <v>78</v>
      </c>
      <c r="F61" s="25" t="s">
        <v>202</v>
      </c>
      <c r="G61" s="25" t="str">
        <f t="shared" si="0"/>
        <v>5.28/km</v>
      </c>
      <c r="H61" s="26">
        <f t="shared" si="2"/>
        <v>0.010150462962962958</v>
      </c>
      <c r="I61" s="26">
        <f>F61-INDEX($F$4:$F$1167,MATCH(D61,$D$4:$D$1167,0))</f>
        <v>0.008275462962962964</v>
      </c>
    </row>
    <row r="62" spans="1:9" s="11" customFormat="1" ht="15" customHeight="1">
      <c r="A62" s="23">
        <v>59</v>
      </c>
      <c r="B62" s="24" t="s">
        <v>203</v>
      </c>
      <c r="C62" s="24" t="s">
        <v>26</v>
      </c>
      <c r="D62" s="25" t="s">
        <v>56</v>
      </c>
      <c r="E62" s="24" t="s">
        <v>23</v>
      </c>
      <c r="F62" s="25" t="s">
        <v>204</v>
      </c>
      <c r="G62" s="25" t="str">
        <f t="shared" si="0"/>
        <v>5.28/km</v>
      </c>
      <c r="H62" s="26">
        <f t="shared" si="2"/>
        <v>0.010185185185185179</v>
      </c>
      <c r="I62" s="26">
        <f>F62-INDEX($F$4:$F$1167,MATCH(D62,$D$4:$D$1167,0))</f>
        <v>0.008310185185185184</v>
      </c>
    </row>
    <row r="63" spans="1:9" s="11" customFormat="1" ht="15" customHeight="1">
      <c r="A63" s="23">
        <v>60</v>
      </c>
      <c r="B63" s="24" t="s">
        <v>205</v>
      </c>
      <c r="C63" s="24" t="s">
        <v>71</v>
      </c>
      <c r="D63" s="25" t="s">
        <v>206</v>
      </c>
      <c r="E63" s="24" t="s">
        <v>207</v>
      </c>
      <c r="F63" s="25" t="s">
        <v>208</v>
      </c>
      <c r="G63" s="25" t="str">
        <f t="shared" si="0"/>
        <v>5.30/km</v>
      </c>
      <c r="H63" s="26">
        <f t="shared" si="2"/>
        <v>0.01035879629629629</v>
      </c>
      <c r="I63" s="26">
        <f>F63-INDEX($F$4:$F$1167,MATCH(D63,$D$4:$D$1167,0))</f>
        <v>0</v>
      </c>
    </row>
    <row r="64" spans="1:9" s="11" customFormat="1" ht="15" customHeight="1">
      <c r="A64" s="23">
        <v>61</v>
      </c>
      <c r="B64" s="24" t="s">
        <v>209</v>
      </c>
      <c r="C64" s="24" t="s">
        <v>210</v>
      </c>
      <c r="D64" s="25" t="s">
        <v>130</v>
      </c>
      <c r="E64" s="24" t="s">
        <v>61</v>
      </c>
      <c r="F64" s="25" t="s">
        <v>211</v>
      </c>
      <c r="G64" s="25" t="str">
        <f t="shared" si="0"/>
        <v>5.30/km</v>
      </c>
      <c r="H64" s="26">
        <f t="shared" si="2"/>
        <v>0.01037037037037037</v>
      </c>
      <c r="I64" s="26">
        <f>F64-INDEX($F$4:$F$1167,MATCH(D64,$D$4:$D$1167,0))</f>
        <v>0.005208333333333336</v>
      </c>
    </row>
    <row r="65" spans="1:9" s="11" customFormat="1" ht="15" customHeight="1">
      <c r="A65" s="23">
        <v>62</v>
      </c>
      <c r="B65" s="24" t="s">
        <v>212</v>
      </c>
      <c r="C65" s="24" t="s">
        <v>213</v>
      </c>
      <c r="D65" s="25" t="s">
        <v>214</v>
      </c>
      <c r="E65" s="24" t="s">
        <v>215</v>
      </c>
      <c r="F65" s="25" t="s">
        <v>216</v>
      </c>
      <c r="G65" s="25" t="str">
        <f t="shared" si="0"/>
        <v>5.30/km</v>
      </c>
      <c r="H65" s="26">
        <f t="shared" si="2"/>
        <v>0.010381944444444437</v>
      </c>
      <c r="I65" s="26">
        <f>F65-INDEX($F$4:$F$1167,MATCH(D65,$D$4:$D$1167,0))</f>
        <v>0</v>
      </c>
    </row>
    <row r="66" spans="1:9" s="11" customFormat="1" ht="15" customHeight="1">
      <c r="A66" s="23">
        <v>63</v>
      </c>
      <c r="B66" s="24" t="s">
        <v>217</v>
      </c>
      <c r="C66" s="24" t="s">
        <v>218</v>
      </c>
      <c r="D66" s="25" t="s">
        <v>50</v>
      </c>
      <c r="E66" s="24" t="s">
        <v>15</v>
      </c>
      <c r="F66" s="25" t="s">
        <v>219</v>
      </c>
      <c r="G66" s="25" t="str">
        <f t="shared" si="0"/>
        <v>5.30/km</v>
      </c>
      <c r="H66" s="26">
        <f t="shared" si="2"/>
        <v>0.010405092592592584</v>
      </c>
      <c r="I66" s="26">
        <f>F66-INDEX($F$4:$F$1167,MATCH(D66,$D$4:$D$1167,0))</f>
        <v>0.0087037037037037</v>
      </c>
    </row>
    <row r="67" spans="1:9" s="11" customFormat="1" ht="15" customHeight="1">
      <c r="A67" s="23">
        <v>64</v>
      </c>
      <c r="B67" s="24" t="s">
        <v>220</v>
      </c>
      <c r="C67" s="24" t="s">
        <v>221</v>
      </c>
      <c r="D67" s="25" t="s">
        <v>22</v>
      </c>
      <c r="E67" s="24" t="s">
        <v>222</v>
      </c>
      <c r="F67" s="25" t="s">
        <v>223</v>
      </c>
      <c r="G67" s="25" t="str">
        <f t="shared" si="0"/>
        <v>5.32/km</v>
      </c>
      <c r="H67" s="26">
        <f t="shared" si="2"/>
        <v>0.010613425925925922</v>
      </c>
      <c r="I67" s="26">
        <f>F67-INDEX($F$4:$F$1167,MATCH(D67,$D$4:$D$1167,0))</f>
        <v>0.010613425925925922</v>
      </c>
    </row>
    <row r="68" spans="1:9" s="11" customFormat="1" ht="15" customHeight="1">
      <c r="A68" s="23">
        <v>65</v>
      </c>
      <c r="B68" s="24" t="s">
        <v>224</v>
      </c>
      <c r="C68" s="24" t="s">
        <v>225</v>
      </c>
      <c r="D68" s="25" t="s">
        <v>105</v>
      </c>
      <c r="E68" s="24" t="s">
        <v>61</v>
      </c>
      <c r="F68" s="25" t="s">
        <v>223</v>
      </c>
      <c r="G68" s="25" t="str">
        <f aca="true" t="shared" si="3" ref="G68:G106">TEXT(INT((HOUR(F68)*3600+MINUTE(F68)*60+SECOND(F68))/$I$2/60),"0")&amp;"."&amp;TEXT(MOD((HOUR(F68)*3600+MINUTE(F68)*60+SECOND(F68))/$I$2,60),"00")&amp;"/km"</f>
        <v>5.32/km</v>
      </c>
      <c r="H68" s="26">
        <f t="shared" si="2"/>
        <v>0.010613425925925922</v>
      </c>
      <c r="I68" s="26">
        <f>F68-INDEX($F$4:$F$1167,MATCH(D68,$D$4:$D$1167,0))</f>
        <v>0.006111111111111109</v>
      </c>
    </row>
    <row r="69" spans="1:9" s="11" customFormat="1" ht="15" customHeight="1">
      <c r="A69" s="23">
        <v>66</v>
      </c>
      <c r="B69" s="24" t="s">
        <v>226</v>
      </c>
      <c r="C69" s="24" t="s">
        <v>227</v>
      </c>
      <c r="D69" s="25" t="s">
        <v>81</v>
      </c>
      <c r="E69" s="24" t="s">
        <v>228</v>
      </c>
      <c r="F69" s="25" t="s">
        <v>229</v>
      </c>
      <c r="G69" s="25" t="str">
        <f t="shared" si="3"/>
        <v>5.32/km</v>
      </c>
      <c r="H69" s="26">
        <f t="shared" si="2"/>
        <v>0.010624999999999996</v>
      </c>
      <c r="I69" s="26">
        <f>F69-INDEX($F$4:$F$1167,MATCH(D69,$D$4:$D$1167,0))</f>
        <v>0.007442129629629632</v>
      </c>
    </row>
    <row r="70" spans="1:9" s="11" customFormat="1" ht="15" customHeight="1">
      <c r="A70" s="23">
        <v>67</v>
      </c>
      <c r="B70" s="24" t="s">
        <v>230</v>
      </c>
      <c r="C70" s="24" t="s">
        <v>231</v>
      </c>
      <c r="D70" s="25" t="s">
        <v>27</v>
      </c>
      <c r="E70" s="24" t="s">
        <v>232</v>
      </c>
      <c r="F70" s="25" t="s">
        <v>233</v>
      </c>
      <c r="G70" s="25" t="str">
        <f t="shared" si="3"/>
        <v>5.33/km</v>
      </c>
      <c r="H70" s="26">
        <f t="shared" si="2"/>
        <v>0.01068287037037037</v>
      </c>
      <c r="I70" s="26">
        <f>F70-INDEX($F$4:$F$1167,MATCH(D70,$D$4:$D$1167,0))</f>
        <v>0.01021990740740741</v>
      </c>
    </row>
    <row r="71" spans="1:9" s="11" customFormat="1" ht="15" customHeight="1">
      <c r="A71" s="23">
        <v>68</v>
      </c>
      <c r="B71" s="24" t="s">
        <v>234</v>
      </c>
      <c r="C71" s="24" t="s">
        <v>235</v>
      </c>
      <c r="D71" s="25" t="s">
        <v>40</v>
      </c>
      <c r="E71" s="24" t="s">
        <v>232</v>
      </c>
      <c r="F71" s="25" t="s">
        <v>236</v>
      </c>
      <c r="G71" s="25" t="str">
        <f t="shared" si="3"/>
        <v>5.36/km</v>
      </c>
      <c r="H71" s="26">
        <f t="shared" si="2"/>
        <v>0.011041666666666665</v>
      </c>
      <c r="I71" s="26">
        <f>F71-INDEX($F$4:$F$1167,MATCH(D71,$D$4:$D$1167,0))</f>
        <v>0.009861111111111116</v>
      </c>
    </row>
    <row r="72" spans="1:9" s="11" customFormat="1" ht="15" customHeight="1">
      <c r="A72" s="23">
        <v>69</v>
      </c>
      <c r="B72" s="24" t="s">
        <v>237</v>
      </c>
      <c r="C72" s="24" t="s">
        <v>238</v>
      </c>
      <c r="D72" s="25" t="s">
        <v>105</v>
      </c>
      <c r="E72" s="24" t="s">
        <v>239</v>
      </c>
      <c r="F72" s="25" t="s">
        <v>240</v>
      </c>
      <c r="G72" s="25" t="str">
        <f t="shared" si="3"/>
        <v>5.36/km</v>
      </c>
      <c r="H72" s="26">
        <f t="shared" si="2"/>
        <v>0.011076388888888886</v>
      </c>
      <c r="I72" s="26">
        <f>F72-INDEX($F$4:$F$1167,MATCH(D72,$D$4:$D$1167,0))</f>
        <v>0.0065740740740740725</v>
      </c>
    </row>
    <row r="73" spans="1:9" s="11" customFormat="1" ht="15" customHeight="1">
      <c r="A73" s="23">
        <v>70</v>
      </c>
      <c r="B73" s="24" t="s">
        <v>241</v>
      </c>
      <c r="C73" s="24" t="s">
        <v>46</v>
      </c>
      <c r="D73" s="25" t="s">
        <v>40</v>
      </c>
      <c r="E73" s="24" t="s">
        <v>61</v>
      </c>
      <c r="F73" s="25" t="s">
        <v>242</v>
      </c>
      <c r="G73" s="25" t="str">
        <f t="shared" si="3"/>
        <v>5.37/km</v>
      </c>
      <c r="H73" s="26">
        <f t="shared" si="2"/>
        <v>0.011238425925925923</v>
      </c>
      <c r="I73" s="26">
        <f>F73-INDEX($F$4:$F$1167,MATCH(D73,$D$4:$D$1167,0))</f>
        <v>0.010057870370370373</v>
      </c>
    </row>
    <row r="74" spans="1:9" s="11" customFormat="1" ht="15" customHeight="1">
      <c r="A74" s="23">
        <v>71</v>
      </c>
      <c r="B74" s="24" t="s">
        <v>243</v>
      </c>
      <c r="C74" s="24" t="s">
        <v>244</v>
      </c>
      <c r="D74" s="25" t="s">
        <v>245</v>
      </c>
      <c r="E74" s="24" t="s">
        <v>99</v>
      </c>
      <c r="F74" s="25" t="s">
        <v>246</v>
      </c>
      <c r="G74" s="25" t="str">
        <f t="shared" si="3"/>
        <v>5.39/km</v>
      </c>
      <c r="H74" s="26">
        <f t="shared" si="2"/>
        <v>0.011504629629629622</v>
      </c>
      <c r="I74" s="26">
        <f>F74-INDEX($F$4:$F$1167,MATCH(D74,$D$4:$D$1167,0))</f>
        <v>0</v>
      </c>
    </row>
    <row r="75" spans="1:9" s="11" customFormat="1" ht="15" customHeight="1">
      <c r="A75" s="23">
        <v>72</v>
      </c>
      <c r="B75" s="24" t="s">
        <v>247</v>
      </c>
      <c r="C75" s="24" t="s">
        <v>248</v>
      </c>
      <c r="D75" s="25" t="s">
        <v>27</v>
      </c>
      <c r="E75" s="24" t="s">
        <v>61</v>
      </c>
      <c r="F75" s="25" t="s">
        <v>249</v>
      </c>
      <c r="G75" s="25" t="str">
        <f t="shared" si="3"/>
        <v>5.42/km</v>
      </c>
      <c r="H75" s="26">
        <f t="shared" si="2"/>
        <v>0.011770833333333328</v>
      </c>
      <c r="I75" s="26">
        <f>F75-INDEX($F$4:$F$1167,MATCH(D75,$D$4:$D$1167,0))</f>
        <v>0.011307870370370367</v>
      </c>
    </row>
    <row r="76" spans="1:9" s="11" customFormat="1" ht="15" customHeight="1">
      <c r="A76" s="23">
        <v>73</v>
      </c>
      <c r="B76" s="24" t="s">
        <v>250</v>
      </c>
      <c r="C76" s="24" t="s">
        <v>251</v>
      </c>
      <c r="D76" s="25" t="s">
        <v>105</v>
      </c>
      <c r="E76" s="24" t="s">
        <v>61</v>
      </c>
      <c r="F76" s="25" t="s">
        <v>252</v>
      </c>
      <c r="G76" s="25" t="str">
        <f t="shared" si="3"/>
        <v>5.43/km</v>
      </c>
      <c r="H76" s="26">
        <f t="shared" si="2"/>
        <v>0.011932870370370365</v>
      </c>
      <c r="I76" s="26">
        <f>F76-INDEX($F$4:$F$1167,MATCH(D76,$D$4:$D$1167,0))</f>
        <v>0.007430555555555551</v>
      </c>
    </row>
    <row r="77" spans="1:9" s="11" customFormat="1" ht="15" customHeight="1">
      <c r="A77" s="23">
        <v>74</v>
      </c>
      <c r="B77" s="24" t="s">
        <v>253</v>
      </c>
      <c r="C77" s="24" t="s">
        <v>254</v>
      </c>
      <c r="D77" s="25" t="s">
        <v>22</v>
      </c>
      <c r="E77" s="24" t="s">
        <v>61</v>
      </c>
      <c r="F77" s="25" t="s">
        <v>252</v>
      </c>
      <c r="G77" s="25" t="str">
        <f t="shared" si="3"/>
        <v>5.43/km</v>
      </c>
      <c r="H77" s="26">
        <f t="shared" si="2"/>
        <v>0.011932870370370365</v>
      </c>
      <c r="I77" s="26">
        <f>F77-INDEX($F$4:$F$1167,MATCH(D77,$D$4:$D$1167,0))</f>
        <v>0.011932870370370365</v>
      </c>
    </row>
    <row r="78" spans="1:9" s="11" customFormat="1" ht="15" customHeight="1">
      <c r="A78" s="23">
        <v>75</v>
      </c>
      <c r="B78" s="24" t="s">
        <v>255</v>
      </c>
      <c r="C78" s="24" t="s">
        <v>46</v>
      </c>
      <c r="D78" s="25" t="s">
        <v>81</v>
      </c>
      <c r="E78" s="24" t="s">
        <v>23</v>
      </c>
      <c r="F78" s="25" t="s">
        <v>256</v>
      </c>
      <c r="G78" s="25" t="str">
        <f t="shared" si="3"/>
        <v>5.45/km</v>
      </c>
      <c r="H78" s="26">
        <f t="shared" si="2"/>
        <v>0.012210648148148144</v>
      </c>
      <c r="I78" s="26">
        <f>F78-INDEX($F$4:$F$1167,MATCH(D78,$D$4:$D$1167,0))</f>
        <v>0.00902777777777778</v>
      </c>
    </row>
    <row r="79" spans="1:9" s="11" customFormat="1" ht="15" customHeight="1">
      <c r="A79" s="23">
        <v>76</v>
      </c>
      <c r="B79" s="24" t="s">
        <v>257</v>
      </c>
      <c r="C79" s="24" t="s">
        <v>21</v>
      </c>
      <c r="D79" s="25" t="s">
        <v>105</v>
      </c>
      <c r="E79" s="24" t="s">
        <v>99</v>
      </c>
      <c r="F79" s="25" t="s">
        <v>258</v>
      </c>
      <c r="G79" s="25" t="str">
        <f t="shared" si="3"/>
        <v>5.48/km</v>
      </c>
      <c r="H79" s="26">
        <f t="shared" si="2"/>
        <v>0.01251157407407407</v>
      </c>
      <c r="I79" s="26">
        <f>F79-INDEX($F$4:$F$1167,MATCH(D79,$D$4:$D$1167,0))</f>
        <v>0.008009259259259258</v>
      </c>
    </row>
    <row r="80" spans="1:9" s="13" customFormat="1" ht="15" customHeight="1">
      <c r="A80" s="23">
        <v>77</v>
      </c>
      <c r="B80" s="24" t="s">
        <v>259</v>
      </c>
      <c r="C80" s="24" t="s">
        <v>260</v>
      </c>
      <c r="D80" s="25" t="s">
        <v>40</v>
      </c>
      <c r="E80" s="24" t="s">
        <v>61</v>
      </c>
      <c r="F80" s="25" t="s">
        <v>261</v>
      </c>
      <c r="G80" s="25" t="str">
        <f t="shared" si="3"/>
        <v>5.55/km</v>
      </c>
      <c r="H80" s="26">
        <f t="shared" si="2"/>
        <v>0.013391203703703697</v>
      </c>
      <c r="I80" s="26">
        <f>F80-INDEX($F$4:$F$1167,MATCH(D80,$D$4:$D$1167,0))</f>
        <v>0.012210648148148148</v>
      </c>
    </row>
    <row r="81" spans="1:9" s="11" customFormat="1" ht="15" customHeight="1">
      <c r="A81" s="23">
        <v>78</v>
      </c>
      <c r="B81" s="24" t="s">
        <v>262</v>
      </c>
      <c r="C81" s="24" t="s">
        <v>187</v>
      </c>
      <c r="D81" s="25" t="s">
        <v>245</v>
      </c>
      <c r="E81" s="24" t="s">
        <v>14</v>
      </c>
      <c r="F81" s="25" t="s">
        <v>263</v>
      </c>
      <c r="G81" s="25" t="str">
        <f t="shared" si="3"/>
        <v>6.02/km</v>
      </c>
      <c r="H81" s="26">
        <f t="shared" si="2"/>
        <v>0.014224537037037029</v>
      </c>
      <c r="I81" s="26">
        <f>F81-INDEX($F$4:$F$1167,MATCH(D81,$D$4:$D$1167,0))</f>
        <v>0.002719907407407407</v>
      </c>
    </row>
    <row r="82" spans="1:9" s="11" customFormat="1" ht="15" customHeight="1">
      <c r="A82" s="23">
        <v>79</v>
      </c>
      <c r="B82" s="24" t="s">
        <v>264</v>
      </c>
      <c r="C82" s="24" t="s">
        <v>74</v>
      </c>
      <c r="D82" s="25" t="s">
        <v>81</v>
      </c>
      <c r="E82" s="24" t="s">
        <v>215</v>
      </c>
      <c r="F82" s="25" t="s">
        <v>265</v>
      </c>
      <c r="G82" s="25" t="str">
        <f t="shared" si="3"/>
        <v>6.02/km</v>
      </c>
      <c r="H82" s="26">
        <f t="shared" si="2"/>
        <v>0.014270833333333323</v>
      </c>
      <c r="I82" s="26">
        <f>F82-INDEX($F$4:$F$1167,MATCH(D82,$D$4:$D$1167,0))</f>
        <v>0.01108796296296296</v>
      </c>
    </row>
    <row r="83" spans="1:9" s="11" customFormat="1" ht="15" customHeight="1">
      <c r="A83" s="23">
        <v>80</v>
      </c>
      <c r="B83" s="24" t="s">
        <v>266</v>
      </c>
      <c r="C83" s="24" t="s">
        <v>26</v>
      </c>
      <c r="D83" s="25" t="s">
        <v>40</v>
      </c>
      <c r="E83" s="24" t="s">
        <v>61</v>
      </c>
      <c r="F83" s="25" t="s">
        <v>267</v>
      </c>
      <c r="G83" s="25" t="str">
        <f t="shared" si="3"/>
        <v>6.04/km</v>
      </c>
      <c r="H83" s="26">
        <f t="shared" si="2"/>
        <v>0.014444444444444447</v>
      </c>
      <c r="I83" s="26">
        <f>F83-INDEX($F$4:$F$1167,MATCH(D83,$D$4:$D$1167,0))</f>
        <v>0.013263888888888898</v>
      </c>
    </row>
    <row r="84" spans="1:9" ht="15" customHeight="1">
      <c r="A84" s="23">
        <v>81</v>
      </c>
      <c r="B84" s="24" t="s">
        <v>268</v>
      </c>
      <c r="C84" s="24" t="s">
        <v>269</v>
      </c>
      <c r="D84" s="25" t="s">
        <v>50</v>
      </c>
      <c r="E84" s="24" t="s">
        <v>157</v>
      </c>
      <c r="F84" s="25" t="s">
        <v>270</v>
      </c>
      <c r="G84" s="25" t="str">
        <f t="shared" si="3"/>
        <v>6.05/km</v>
      </c>
      <c r="H84" s="26">
        <f t="shared" si="2"/>
        <v>0.01458333333333333</v>
      </c>
      <c r="I84" s="26">
        <f>F84-INDEX($F$4:$F$1167,MATCH(D84,$D$4:$D$1167,0))</f>
        <v>0.012881944444444446</v>
      </c>
    </row>
    <row r="85" spans="1:9" ht="15" customHeight="1">
      <c r="A85" s="23">
        <v>82</v>
      </c>
      <c r="B85" s="24" t="s">
        <v>271</v>
      </c>
      <c r="C85" s="24" t="s">
        <v>153</v>
      </c>
      <c r="D85" s="25" t="s">
        <v>50</v>
      </c>
      <c r="E85" s="24" t="s">
        <v>15</v>
      </c>
      <c r="F85" s="25" t="s">
        <v>272</v>
      </c>
      <c r="G85" s="25" t="str">
        <f t="shared" si="3"/>
        <v>6.06/km</v>
      </c>
      <c r="H85" s="26">
        <f t="shared" si="2"/>
        <v>0.014699074074074066</v>
      </c>
      <c r="I85" s="26">
        <f>F85-INDEX($F$4:$F$1167,MATCH(D85,$D$4:$D$1167,0))</f>
        <v>0.012997685185185182</v>
      </c>
    </row>
    <row r="86" spans="1:9" ht="15" customHeight="1">
      <c r="A86" s="23">
        <v>83</v>
      </c>
      <c r="B86" s="24" t="s">
        <v>273</v>
      </c>
      <c r="C86" s="24" t="s">
        <v>274</v>
      </c>
      <c r="D86" s="25" t="s">
        <v>56</v>
      </c>
      <c r="E86" s="24" t="s">
        <v>61</v>
      </c>
      <c r="F86" s="25" t="s">
        <v>275</v>
      </c>
      <c r="G86" s="25" t="str">
        <f t="shared" si="3"/>
        <v>6.08/km</v>
      </c>
      <c r="H86" s="26">
        <f t="shared" si="2"/>
        <v>0.014930555555555551</v>
      </c>
      <c r="I86" s="26">
        <f>F86-INDEX($F$4:$F$1167,MATCH(D86,$D$4:$D$1167,0))</f>
        <v>0.013055555555555556</v>
      </c>
    </row>
    <row r="87" spans="1:9" ht="15" customHeight="1">
      <c r="A87" s="23">
        <v>84</v>
      </c>
      <c r="B87" s="24" t="s">
        <v>276</v>
      </c>
      <c r="C87" s="24" t="s">
        <v>235</v>
      </c>
      <c r="D87" s="25" t="s">
        <v>81</v>
      </c>
      <c r="E87" s="24" t="s">
        <v>277</v>
      </c>
      <c r="F87" s="25" t="s">
        <v>278</v>
      </c>
      <c r="G87" s="25" t="str">
        <f t="shared" si="3"/>
        <v>6.08/km</v>
      </c>
      <c r="H87" s="26">
        <f t="shared" si="2"/>
        <v>0.014942129629629625</v>
      </c>
      <c r="I87" s="26">
        <f>F87-INDEX($F$4:$F$1167,MATCH(D87,$D$4:$D$1167,0))</f>
        <v>0.011759259259259261</v>
      </c>
    </row>
    <row r="88" spans="1:9" ht="15" customHeight="1">
      <c r="A88" s="23">
        <v>85</v>
      </c>
      <c r="B88" s="24" t="s">
        <v>279</v>
      </c>
      <c r="C88" s="24" t="s">
        <v>280</v>
      </c>
      <c r="D88" s="25" t="s">
        <v>81</v>
      </c>
      <c r="E88" s="24" t="s">
        <v>99</v>
      </c>
      <c r="F88" s="25" t="s">
        <v>281</v>
      </c>
      <c r="G88" s="25" t="str">
        <f t="shared" si="3"/>
        <v>6.08/km</v>
      </c>
      <c r="H88" s="26">
        <f t="shared" si="2"/>
        <v>0.01503472222222222</v>
      </c>
      <c r="I88" s="26">
        <f>F88-INDEX($F$4:$F$1167,MATCH(D88,$D$4:$D$1167,0))</f>
        <v>0.011851851851851856</v>
      </c>
    </row>
    <row r="89" spans="1:9" ht="15" customHeight="1">
      <c r="A89" s="23">
        <v>86</v>
      </c>
      <c r="B89" s="24" t="s">
        <v>282</v>
      </c>
      <c r="C89" s="24" t="s">
        <v>283</v>
      </c>
      <c r="D89" s="25" t="s">
        <v>284</v>
      </c>
      <c r="E89" s="24" t="s">
        <v>61</v>
      </c>
      <c r="F89" s="25" t="s">
        <v>285</v>
      </c>
      <c r="G89" s="25" t="str">
        <f t="shared" si="3"/>
        <v>6.10/km</v>
      </c>
      <c r="H89" s="26">
        <f t="shared" si="2"/>
        <v>0.015231481481481478</v>
      </c>
      <c r="I89" s="26">
        <f>F89-INDEX($F$4:$F$1167,MATCH(D89,$D$4:$D$1167,0))</f>
        <v>0</v>
      </c>
    </row>
    <row r="90" spans="1:9" ht="15" customHeight="1">
      <c r="A90" s="23">
        <v>87</v>
      </c>
      <c r="B90" s="24" t="s">
        <v>286</v>
      </c>
      <c r="C90" s="24" t="s">
        <v>287</v>
      </c>
      <c r="D90" s="25" t="s">
        <v>169</v>
      </c>
      <c r="E90" s="24" t="s">
        <v>288</v>
      </c>
      <c r="F90" s="25" t="s">
        <v>285</v>
      </c>
      <c r="G90" s="25" t="str">
        <f t="shared" si="3"/>
        <v>6.10/km</v>
      </c>
      <c r="H90" s="26">
        <f t="shared" si="2"/>
        <v>0.015231481481481478</v>
      </c>
      <c r="I90" s="26">
        <f>F90-INDEX($F$4:$F$1167,MATCH(D90,$D$4:$D$1167,0))</f>
        <v>0.006574074074074079</v>
      </c>
    </row>
    <row r="91" spans="1:9" ht="15" customHeight="1">
      <c r="A91" s="23">
        <v>88</v>
      </c>
      <c r="B91" s="24" t="s">
        <v>289</v>
      </c>
      <c r="C91" s="24" t="s">
        <v>290</v>
      </c>
      <c r="D91" s="25" t="s">
        <v>40</v>
      </c>
      <c r="E91" s="24" t="s">
        <v>61</v>
      </c>
      <c r="F91" s="25" t="s">
        <v>291</v>
      </c>
      <c r="G91" s="25" t="str">
        <f t="shared" si="3"/>
        <v>6.10/km</v>
      </c>
      <c r="H91" s="26">
        <f t="shared" si="2"/>
        <v>0.015243055555555551</v>
      </c>
      <c r="I91" s="26">
        <f>F91-INDEX($F$4:$F$1167,MATCH(D91,$D$4:$D$1167,0))</f>
        <v>0.014062500000000002</v>
      </c>
    </row>
    <row r="92" spans="1:9" ht="15" customHeight="1">
      <c r="A92" s="23">
        <v>89</v>
      </c>
      <c r="B92" s="24" t="s">
        <v>292</v>
      </c>
      <c r="C92" s="24" t="s">
        <v>293</v>
      </c>
      <c r="D92" s="25" t="s">
        <v>81</v>
      </c>
      <c r="E92" s="24" t="s">
        <v>102</v>
      </c>
      <c r="F92" s="25" t="s">
        <v>294</v>
      </c>
      <c r="G92" s="25" t="str">
        <f t="shared" si="3"/>
        <v>6.34/km</v>
      </c>
      <c r="H92" s="26">
        <f t="shared" si="2"/>
        <v>0.01811342592592593</v>
      </c>
      <c r="I92" s="26">
        <f>F92-INDEX($F$4:$F$1167,MATCH(D92,$D$4:$D$1167,0))</f>
        <v>0.014930555555555565</v>
      </c>
    </row>
    <row r="93" spans="1:9" ht="15" customHeight="1">
      <c r="A93" s="23">
        <v>90</v>
      </c>
      <c r="B93" s="24" t="s">
        <v>295</v>
      </c>
      <c r="C93" s="24" t="s">
        <v>296</v>
      </c>
      <c r="D93" s="25" t="s">
        <v>130</v>
      </c>
      <c r="E93" s="24" t="s">
        <v>61</v>
      </c>
      <c r="F93" s="25" t="s">
        <v>297</v>
      </c>
      <c r="G93" s="25" t="str">
        <f t="shared" si="3"/>
        <v>6.35/km</v>
      </c>
      <c r="H93" s="26">
        <f t="shared" si="2"/>
        <v>0.018229166666666664</v>
      </c>
      <c r="I93" s="26">
        <f>F93-INDEX($F$4:$F$1167,MATCH(D93,$D$4:$D$1167,0))</f>
        <v>0.01306712962962963</v>
      </c>
    </row>
    <row r="94" spans="1:9" ht="15" customHeight="1">
      <c r="A94" s="23">
        <v>91</v>
      </c>
      <c r="B94" s="24" t="s">
        <v>298</v>
      </c>
      <c r="C94" s="24" t="s">
        <v>71</v>
      </c>
      <c r="D94" s="25" t="s">
        <v>56</v>
      </c>
      <c r="E94" s="24" t="s">
        <v>23</v>
      </c>
      <c r="F94" s="25" t="s">
        <v>299</v>
      </c>
      <c r="G94" s="25" t="str">
        <f t="shared" si="3"/>
        <v>6.38/km</v>
      </c>
      <c r="H94" s="26">
        <f t="shared" si="2"/>
        <v>0.018645833333333327</v>
      </c>
      <c r="I94" s="26">
        <f>F94-INDEX($F$4:$F$1167,MATCH(D94,$D$4:$D$1167,0))</f>
        <v>0.016770833333333332</v>
      </c>
    </row>
    <row r="95" spans="1:9" ht="15" customHeight="1">
      <c r="A95" s="23">
        <v>92</v>
      </c>
      <c r="B95" s="24" t="s">
        <v>300</v>
      </c>
      <c r="C95" s="24" t="s">
        <v>301</v>
      </c>
      <c r="D95" s="25" t="s">
        <v>130</v>
      </c>
      <c r="E95" s="24" t="s">
        <v>23</v>
      </c>
      <c r="F95" s="25" t="s">
        <v>302</v>
      </c>
      <c r="G95" s="25" t="str">
        <f t="shared" si="3"/>
        <v>6.44/km</v>
      </c>
      <c r="H95" s="26">
        <f t="shared" si="2"/>
        <v>0.01938657407407407</v>
      </c>
      <c r="I95" s="26">
        <f>F95-INDEX($F$4:$F$1167,MATCH(D95,$D$4:$D$1167,0))</f>
        <v>0.014224537037037036</v>
      </c>
    </row>
    <row r="96" spans="1:9" ht="15" customHeight="1">
      <c r="A96" s="23">
        <v>93</v>
      </c>
      <c r="B96" s="24" t="s">
        <v>303</v>
      </c>
      <c r="C96" s="24" t="s">
        <v>304</v>
      </c>
      <c r="D96" s="25" t="s">
        <v>50</v>
      </c>
      <c r="E96" s="24" t="s">
        <v>157</v>
      </c>
      <c r="F96" s="25" t="s">
        <v>305</v>
      </c>
      <c r="G96" s="25" t="str">
        <f t="shared" si="3"/>
        <v>6.45/km</v>
      </c>
      <c r="H96" s="26">
        <f aca="true" t="shared" si="4" ref="H96:H106">F96-$F$4</f>
        <v>0.019502314814814813</v>
      </c>
      <c r="I96" s="26">
        <f>F96-INDEX($F$4:$F$1167,MATCH(D96,$D$4:$D$1167,0))</f>
        <v>0.01780092592592593</v>
      </c>
    </row>
    <row r="97" spans="1:9" ht="15" customHeight="1">
      <c r="A97" s="23">
        <v>94</v>
      </c>
      <c r="B97" s="24" t="s">
        <v>306</v>
      </c>
      <c r="C97" s="24" t="s">
        <v>307</v>
      </c>
      <c r="D97" s="25" t="s">
        <v>105</v>
      </c>
      <c r="E97" s="24" t="s">
        <v>288</v>
      </c>
      <c r="F97" s="25" t="s">
        <v>308</v>
      </c>
      <c r="G97" s="25" t="str">
        <f t="shared" si="3"/>
        <v>6.45/km</v>
      </c>
      <c r="H97" s="26">
        <f t="shared" si="4"/>
        <v>0.01953703703703704</v>
      </c>
      <c r="I97" s="26">
        <f>F97-INDEX($F$4:$F$1167,MATCH(D97,$D$4:$D$1167,0))</f>
        <v>0.015034722222222227</v>
      </c>
    </row>
    <row r="98" spans="1:9" ht="15" customHeight="1">
      <c r="A98" s="23">
        <v>95</v>
      </c>
      <c r="B98" s="24" t="s">
        <v>309</v>
      </c>
      <c r="C98" s="24" t="s">
        <v>310</v>
      </c>
      <c r="D98" s="25" t="s">
        <v>245</v>
      </c>
      <c r="E98" s="24" t="s">
        <v>99</v>
      </c>
      <c r="F98" s="25" t="s">
        <v>311</v>
      </c>
      <c r="G98" s="25" t="str">
        <f t="shared" si="3"/>
        <v>6.49/km</v>
      </c>
      <c r="H98" s="26">
        <f t="shared" si="4"/>
        <v>0.01994212962962963</v>
      </c>
      <c r="I98" s="26">
        <f>F98-INDEX($F$4:$F$1167,MATCH(D98,$D$4:$D$1167,0))</f>
        <v>0.008437500000000007</v>
      </c>
    </row>
    <row r="99" spans="1:9" ht="15" customHeight="1">
      <c r="A99" s="23">
        <v>96</v>
      </c>
      <c r="B99" s="24" t="s">
        <v>312</v>
      </c>
      <c r="C99" s="24" t="s">
        <v>313</v>
      </c>
      <c r="D99" s="25" t="s">
        <v>169</v>
      </c>
      <c r="E99" s="24" t="s">
        <v>165</v>
      </c>
      <c r="F99" s="25" t="s">
        <v>314</v>
      </c>
      <c r="G99" s="25" t="str">
        <f t="shared" si="3"/>
        <v>6.51/km</v>
      </c>
      <c r="H99" s="26">
        <f t="shared" si="4"/>
        <v>0.020243055555555556</v>
      </c>
      <c r="I99" s="26">
        <f>F99-INDEX($F$4:$F$1167,MATCH(D99,$D$4:$D$1167,0))</f>
        <v>0.011585648148148157</v>
      </c>
    </row>
    <row r="100" spans="1:9" ht="15" customHeight="1">
      <c r="A100" s="23">
        <v>97</v>
      </c>
      <c r="B100" s="24" t="s">
        <v>73</v>
      </c>
      <c r="C100" s="24" t="s">
        <v>235</v>
      </c>
      <c r="D100" s="25" t="s">
        <v>22</v>
      </c>
      <c r="E100" s="24" t="s">
        <v>61</v>
      </c>
      <c r="F100" s="25" t="s">
        <v>314</v>
      </c>
      <c r="G100" s="25" t="str">
        <f t="shared" si="3"/>
        <v>6.51/km</v>
      </c>
      <c r="H100" s="26">
        <f t="shared" si="4"/>
        <v>0.020243055555555556</v>
      </c>
      <c r="I100" s="26">
        <f>F100-INDEX($F$4:$F$1167,MATCH(D100,$D$4:$D$1167,0))</f>
        <v>0.020243055555555556</v>
      </c>
    </row>
    <row r="101" spans="1:9" ht="15" customHeight="1">
      <c r="A101" s="23">
        <v>98</v>
      </c>
      <c r="B101" s="24" t="s">
        <v>315</v>
      </c>
      <c r="C101" s="24" t="s">
        <v>193</v>
      </c>
      <c r="D101" s="25" t="s">
        <v>81</v>
      </c>
      <c r="E101" s="24" t="s">
        <v>23</v>
      </c>
      <c r="F101" s="25" t="s">
        <v>316</v>
      </c>
      <c r="G101" s="25" t="str">
        <f t="shared" si="3"/>
        <v>6.53/km</v>
      </c>
      <c r="H101" s="26">
        <f t="shared" si="4"/>
        <v>0.02046296296296296</v>
      </c>
      <c r="I101" s="26">
        <f>F101-INDEX($F$4:$F$1167,MATCH(D101,$D$4:$D$1167,0))</f>
        <v>0.017280092592592597</v>
      </c>
    </row>
    <row r="102" spans="1:9" ht="15" customHeight="1">
      <c r="A102" s="23">
        <v>99</v>
      </c>
      <c r="B102" s="24" t="s">
        <v>317</v>
      </c>
      <c r="C102" s="24" t="s">
        <v>318</v>
      </c>
      <c r="D102" s="25" t="s">
        <v>206</v>
      </c>
      <c r="E102" s="24" t="s">
        <v>23</v>
      </c>
      <c r="F102" s="25" t="s">
        <v>319</v>
      </c>
      <c r="G102" s="25" t="str">
        <f t="shared" si="3"/>
        <v>6.54/km</v>
      </c>
      <c r="H102" s="26">
        <f t="shared" si="4"/>
        <v>0.02053240740740741</v>
      </c>
      <c r="I102" s="26">
        <f>F102-INDEX($F$4:$F$1167,MATCH(D102,$D$4:$D$1167,0))</f>
        <v>0.01017361111111112</v>
      </c>
    </row>
    <row r="103" spans="1:9" ht="15" customHeight="1">
      <c r="A103" s="23">
        <v>100</v>
      </c>
      <c r="B103" s="24" t="s">
        <v>250</v>
      </c>
      <c r="C103" s="24" t="s">
        <v>320</v>
      </c>
      <c r="D103" s="25" t="s">
        <v>130</v>
      </c>
      <c r="E103" s="24" t="s">
        <v>61</v>
      </c>
      <c r="F103" s="25" t="s">
        <v>321</v>
      </c>
      <c r="G103" s="25" t="str">
        <f t="shared" si="3"/>
        <v>6.56/km</v>
      </c>
      <c r="H103" s="26">
        <f t="shared" si="4"/>
        <v>0.020763888888888887</v>
      </c>
      <c r="I103" s="26">
        <f>F103-INDEX($F$4:$F$1167,MATCH(D103,$D$4:$D$1167,0))</f>
        <v>0.015601851851851853</v>
      </c>
    </row>
    <row r="104" spans="1:9" ht="15" customHeight="1">
      <c r="A104" s="23">
        <v>101</v>
      </c>
      <c r="B104" s="24" t="s">
        <v>322</v>
      </c>
      <c r="C104" s="24" t="s">
        <v>323</v>
      </c>
      <c r="D104" s="25" t="s">
        <v>56</v>
      </c>
      <c r="E104" s="24" t="s">
        <v>23</v>
      </c>
      <c r="F104" s="25" t="s">
        <v>324</v>
      </c>
      <c r="G104" s="25" t="str">
        <f t="shared" si="3"/>
        <v>6.58/km</v>
      </c>
      <c r="H104" s="26">
        <f t="shared" si="4"/>
        <v>0.021122685185185182</v>
      </c>
      <c r="I104" s="26">
        <f>F104-INDEX($F$4:$F$1167,MATCH(D104,$D$4:$D$1167,0))</f>
        <v>0.019247685185185187</v>
      </c>
    </row>
    <row r="105" spans="1:9" ht="15" customHeight="1">
      <c r="A105" s="23">
        <v>102</v>
      </c>
      <c r="B105" s="24" t="s">
        <v>325</v>
      </c>
      <c r="C105" s="24" t="s">
        <v>326</v>
      </c>
      <c r="D105" s="25" t="s">
        <v>22</v>
      </c>
      <c r="E105" s="24" t="s">
        <v>23</v>
      </c>
      <c r="F105" s="25" t="s">
        <v>324</v>
      </c>
      <c r="G105" s="25" t="str">
        <f t="shared" si="3"/>
        <v>6.58/km</v>
      </c>
      <c r="H105" s="26">
        <f t="shared" si="4"/>
        <v>0.021122685185185182</v>
      </c>
      <c r="I105" s="26">
        <f>F105-INDEX($F$4:$F$1167,MATCH(D105,$D$4:$D$1167,0))</f>
        <v>0.021122685185185182</v>
      </c>
    </row>
    <row r="106" spans="1:9" ht="15" customHeight="1">
      <c r="A106" s="27">
        <v>103</v>
      </c>
      <c r="B106" s="28" t="s">
        <v>327</v>
      </c>
      <c r="C106" s="28" t="s">
        <v>328</v>
      </c>
      <c r="D106" s="29" t="s">
        <v>214</v>
      </c>
      <c r="E106" s="28" t="s">
        <v>11</v>
      </c>
      <c r="F106" s="29" t="s">
        <v>329</v>
      </c>
      <c r="G106" s="29" t="str">
        <f t="shared" si="3"/>
        <v>7.50/km</v>
      </c>
      <c r="H106" s="30">
        <f t="shared" si="4"/>
        <v>0.027418981481481475</v>
      </c>
      <c r="I106" s="30">
        <f>F106-INDEX($F$4:$F$1167,MATCH(D106,$D$4:$D$1167,0))</f>
        <v>0.017037037037037038</v>
      </c>
    </row>
    <row r="107" spans="1:9" ht="15" customHeight="1">
      <c r="A107"/>
      <c r="D107"/>
      <c r="E107"/>
      <c r="G107"/>
      <c r="H107"/>
      <c r="I107"/>
    </row>
    <row r="108" spans="1:9" ht="15" customHeight="1">
      <c r="A108"/>
      <c r="D108"/>
      <c r="E108"/>
      <c r="G108"/>
      <c r="H108"/>
      <c r="I108"/>
    </row>
    <row r="109" spans="1:9" ht="15" customHeight="1">
      <c r="A109"/>
      <c r="D109"/>
      <c r="E109"/>
      <c r="G109"/>
      <c r="H109"/>
      <c r="I109"/>
    </row>
    <row r="110" spans="1:9" ht="15" customHeight="1">
      <c r="A110"/>
      <c r="D110"/>
      <c r="E110"/>
      <c r="G110"/>
      <c r="H110"/>
      <c r="I110"/>
    </row>
    <row r="111" spans="1:9" ht="15" customHeight="1">
      <c r="A111"/>
      <c r="D111"/>
      <c r="E111"/>
      <c r="G111"/>
      <c r="H111"/>
      <c r="I111"/>
    </row>
    <row r="112" spans="1:9" ht="15" customHeight="1">
      <c r="A112"/>
      <c r="D112"/>
      <c r="E112"/>
      <c r="G112"/>
      <c r="H112"/>
      <c r="I112"/>
    </row>
    <row r="113" spans="1:9" ht="15" customHeight="1">
      <c r="A113"/>
      <c r="D113"/>
      <c r="E113"/>
      <c r="G113"/>
      <c r="H113"/>
      <c r="I113"/>
    </row>
    <row r="114" spans="1:9" ht="15" customHeight="1">
      <c r="A114"/>
      <c r="D114"/>
      <c r="E114"/>
      <c r="G114"/>
      <c r="H114"/>
      <c r="I114"/>
    </row>
    <row r="115" spans="1:9" ht="15" customHeight="1">
      <c r="A115"/>
      <c r="D115"/>
      <c r="E115"/>
      <c r="G115"/>
      <c r="H115"/>
      <c r="I115"/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6" ht="12.75">
      <c r="E246" s="31"/>
    </row>
  </sheetData>
  <autoFilter ref="A3:I24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C4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7" t="str">
        <f>Individuale!A1</f>
        <v>Maratonina dell'Olio</v>
      </c>
      <c r="B1" s="17"/>
      <c r="C1" s="17"/>
    </row>
    <row r="2" spans="1:3" ht="33" customHeight="1">
      <c r="A2" s="18" t="str">
        <f>Individuale!A2&amp;" km. "&amp;Individuale!I2</f>
        <v>Castelnuovo di Farfa (RI) Italia - Mercoledì 08/12/2010  km. 10,5</v>
      </c>
      <c r="B2" s="18"/>
      <c r="C2" s="1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36">
        <v>1</v>
      </c>
      <c r="B4" s="37" t="s">
        <v>61</v>
      </c>
      <c r="C4" s="42">
        <v>27</v>
      </c>
    </row>
    <row r="5" spans="1:3" ht="15" customHeight="1">
      <c r="A5" s="38">
        <v>2</v>
      </c>
      <c r="B5" s="39" t="s">
        <v>23</v>
      </c>
      <c r="C5" s="43">
        <v>11</v>
      </c>
    </row>
    <row r="6" spans="1:3" ht="15" customHeight="1">
      <c r="A6" s="38">
        <v>3</v>
      </c>
      <c r="B6" s="39" t="s">
        <v>99</v>
      </c>
      <c r="C6" s="43">
        <v>5</v>
      </c>
    </row>
    <row r="7" spans="1:3" ht="15" customHeight="1">
      <c r="A7" s="38">
        <v>4</v>
      </c>
      <c r="B7" s="39" t="s">
        <v>15</v>
      </c>
      <c r="C7" s="43">
        <v>5</v>
      </c>
    </row>
    <row r="8" spans="1:3" ht="15" customHeight="1">
      <c r="A8" s="38">
        <v>5</v>
      </c>
      <c r="B8" s="39" t="s">
        <v>78</v>
      </c>
      <c r="C8" s="43">
        <v>4</v>
      </c>
    </row>
    <row r="9" spans="1:3" ht="15" customHeight="1">
      <c r="A9" s="38">
        <v>6</v>
      </c>
      <c r="B9" s="39" t="s">
        <v>36</v>
      </c>
      <c r="C9" s="43">
        <v>4</v>
      </c>
    </row>
    <row r="10" spans="1:3" ht="15" customHeight="1">
      <c r="A10" s="38">
        <v>7</v>
      </c>
      <c r="B10" s="39" t="s">
        <v>157</v>
      </c>
      <c r="C10" s="43">
        <v>3</v>
      </c>
    </row>
    <row r="11" spans="1:3" ht="15" customHeight="1">
      <c r="A11" s="38">
        <v>8</v>
      </c>
      <c r="B11" s="39" t="s">
        <v>126</v>
      </c>
      <c r="C11" s="43">
        <v>3</v>
      </c>
    </row>
    <row r="12" spans="1:3" ht="15" customHeight="1">
      <c r="A12" s="38">
        <v>9</v>
      </c>
      <c r="B12" s="39" t="s">
        <v>102</v>
      </c>
      <c r="C12" s="43">
        <v>2</v>
      </c>
    </row>
    <row r="13" spans="1:3" ht="15" customHeight="1">
      <c r="A13" s="34">
        <v>10</v>
      </c>
      <c r="B13" s="33" t="s">
        <v>13</v>
      </c>
      <c r="C13" s="44">
        <v>2</v>
      </c>
    </row>
    <row r="14" spans="1:3" ht="15" customHeight="1">
      <c r="A14" s="38">
        <v>11</v>
      </c>
      <c r="B14" s="39" t="s">
        <v>165</v>
      </c>
      <c r="C14" s="43">
        <v>2</v>
      </c>
    </row>
    <row r="15" spans="1:3" ht="15" customHeight="1">
      <c r="A15" s="38">
        <v>12</v>
      </c>
      <c r="B15" s="39" t="s">
        <v>93</v>
      </c>
      <c r="C15" s="43">
        <v>2</v>
      </c>
    </row>
    <row r="16" spans="1:3" ht="15" customHeight="1">
      <c r="A16" s="38">
        <v>13</v>
      </c>
      <c r="B16" s="39" t="s">
        <v>111</v>
      </c>
      <c r="C16" s="43">
        <v>2</v>
      </c>
    </row>
    <row r="17" spans="1:3" ht="15" customHeight="1">
      <c r="A17" s="38">
        <v>14</v>
      </c>
      <c r="B17" s="39" t="s">
        <v>28</v>
      </c>
      <c r="C17" s="43">
        <v>2</v>
      </c>
    </row>
    <row r="18" spans="1:3" ht="15" customHeight="1">
      <c r="A18" s="38">
        <v>15</v>
      </c>
      <c r="B18" s="39" t="s">
        <v>215</v>
      </c>
      <c r="C18" s="43">
        <v>2</v>
      </c>
    </row>
    <row r="19" spans="1:3" ht="15" customHeight="1">
      <c r="A19" s="38">
        <v>16</v>
      </c>
      <c r="B19" s="39" t="s">
        <v>12</v>
      </c>
      <c r="C19" s="43">
        <v>2</v>
      </c>
    </row>
    <row r="20" spans="1:3" ht="15" customHeight="1">
      <c r="A20" s="38">
        <v>17</v>
      </c>
      <c r="B20" s="39" t="s">
        <v>51</v>
      </c>
      <c r="C20" s="43">
        <v>2</v>
      </c>
    </row>
    <row r="21" spans="1:3" ht="15" customHeight="1">
      <c r="A21" s="38">
        <v>18</v>
      </c>
      <c r="B21" s="39" t="s">
        <v>288</v>
      </c>
      <c r="C21" s="43">
        <v>2</v>
      </c>
    </row>
    <row r="22" spans="1:3" ht="15" customHeight="1">
      <c r="A22" s="38">
        <v>19</v>
      </c>
      <c r="B22" s="39" t="s">
        <v>232</v>
      </c>
      <c r="C22" s="43">
        <v>2</v>
      </c>
    </row>
    <row r="23" spans="1:3" ht="15" customHeight="1">
      <c r="A23" s="38">
        <v>20</v>
      </c>
      <c r="B23" s="39" t="s">
        <v>17</v>
      </c>
      <c r="C23" s="43">
        <v>2</v>
      </c>
    </row>
    <row r="24" spans="1:3" ht="15" customHeight="1">
      <c r="A24" s="38">
        <v>21</v>
      </c>
      <c r="B24" s="39" t="s">
        <v>115</v>
      </c>
      <c r="C24" s="43">
        <v>2</v>
      </c>
    </row>
    <row r="25" spans="1:3" ht="15" customHeight="1">
      <c r="A25" s="38">
        <v>22</v>
      </c>
      <c r="B25" s="39" t="s">
        <v>14</v>
      </c>
      <c r="C25" s="43">
        <v>1</v>
      </c>
    </row>
    <row r="26" spans="1:3" ht="15" customHeight="1">
      <c r="A26" s="38">
        <v>23</v>
      </c>
      <c r="B26" s="39" t="s">
        <v>178</v>
      </c>
      <c r="C26" s="43">
        <v>1</v>
      </c>
    </row>
    <row r="27" spans="1:3" ht="15" customHeight="1">
      <c r="A27" s="38">
        <v>24</v>
      </c>
      <c r="B27" s="39" t="s">
        <v>11</v>
      </c>
      <c r="C27" s="43">
        <v>1</v>
      </c>
    </row>
    <row r="28" spans="1:3" ht="15" customHeight="1">
      <c r="A28" s="38">
        <v>25</v>
      </c>
      <c r="B28" s="39" t="s">
        <v>118</v>
      </c>
      <c r="C28" s="43">
        <v>1</v>
      </c>
    </row>
    <row r="29" spans="1:3" ht="15" customHeight="1">
      <c r="A29" s="38">
        <v>26</v>
      </c>
      <c r="B29" s="39" t="s">
        <v>277</v>
      </c>
      <c r="C29" s="43">
        <v>1</v>
      </c>
    </row>
    <row r="30" spans="1:3" ht="15" customHeight="1">
      <c r="A30" s="38">
        <v>27</v>
      </c>
      <c r="B30" s="39" t="s">
        <v>239</v>
      </c>
      <c r="C30" s="43">
        <v>1</v>
      </c>
    </row>
    <row r="31" spans="1:3" ht="15" customHeight="1">
      <c r="A31" s="38">
        <v>28</v>
      </c>
      <c r="B31" s="39" t="s">
        <v>207</v>
      </c>
      <c r="C31" s="43">
        <v>1</v>
      </c>
    </row>
    <row r="32" spans="1:3" ht="15" customHeight="1">
      <c r="A32" s="38">
        <v>29</v>
      </c>
      <c r="B32" s="39" t="s">
        <v>32</v>
      </c>
      <c r="C32" s="43">
        <v>1</v>
      </c>
    </row>
    <row r="33" spans="1:3" ht="15" customHeight="1">
      <c r="A33" s="38">
        <v>30</v>
      </c>
      <c r="B33" s="39" t="s">
        <v>222</v>
      </c>
      <c r="C33" s="43">
        <v>1</v>
      </c>
    </row>
    <row r="34" spans="1:3" ht="15" customHeight="1">
      <c r="A34" s="38">
        <v>31</v>
      </c>
      <c r="B34" s="39" t="s">
        <v>16</v>
      </c>
      <c r="C34" s="43">
        <v>1</v>
      </c>
    </row>
    <row r="35" spans="1:3" ht="15" customHeight="1">
      <c r="A35" s="38">
        <v>32</v>
      </c>
      <c r="B35" s="39" t="s">
        <v>184</v>
      </c>
      <c r="C35" s="43">
        <v>1</v>
      </c>
    </row>
    <row r="36" spans="1:3" ht="15" customHeight="1">
      <c r="A36" s="38">
        <v>33</v>
      </c>
      <c r="B36" s="39" t="s">
        <v>163</v>
      </c>
      <c r="C36" s="43">
        <v>1</v>
      </c>
    </row>
    <row r="37" spans="1:3" ht="15" customHeight="1">
      <c r="A37" s="38">
        <v>34</v>
      </c>
      <c r="B37" s="39" t="s">
        <v>131</v>
      </c>
      <c r="C37" s="43">
        <v>1</v>
      </c>
    </row>
    <row r="38" spans="1:3" ht="15" customHeight="1">
      <c r="A38" s="38">
        <v>35</v>
      </c>
      <c r="B38" s="39" t="s">
        <v>228</v>
      </c>
      <c r="C38" s="43">
        <v>1</v>
      </c>
    </row>
    <row r="39" spans="1:3" ht="15" customHeight="1">
      <c r="A39" s="40">
        <v>36</v>
      </c>
      <c r="B39" s="41" t="s">
        <v>57</v>
      </c>
      <c r="C39" s="45">
        <v>1</v>
      </c>
    </row>
    <row r="40" ht="12.75">
      <c r="C40" s="2">
        <f>SUM(C4:C39)</f>
        <v>103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2010-12-08T23:27:19Z</dcterms:modified>
  <cp:category/>
  <cp:version/>
  <cp:contentType/>
  <cp:contentStatus/>
</cp:coreProperties>
</file>