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'Individuale'!$A$4:$I$41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<sst xmlns="http://schemas.openxmlformats.org/spreadsheetml/2006/main" count="190" uniqueCount="125">
  <si>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</si>
  <si>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</si>
  <si>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</si>
  <si>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</si>
  <si>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</si>
  <si>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</si>
  <si>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</si>
  <si>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</si>
  <si>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</si>
  <si>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MARCO</t>
  </si>
  <si>
    <t>FRANCESCO</t>
  </si>
  <si>
    <t>GIUSEPPE</t>
  </si>
  <si>
    <t>GIOVANNI</t>
  </si>
  <si>
    <t>BRUNO</t>
  </si>
  <si>
    <t>MAURIZIO</t>
  </si>
  <si>
    <t>MAURO</t>
  </si>
  <si>
    <t>ANDREA</t>
  </si>
  <si>
    <t>ROBERTO</t>
  </si>
  <si>
    <t>FABRIZIO</t>
  </si>
  <si>
    <t>FEDERICO</t>
  </si>
  <si>
    <t>MASSIMO</t>
  </si>
  <si>
    <t>EUGENIO</t>
  </si>
  <si>
    <t>MANCINI</t>
  </si>
  <si>
    <t>DANIELE</t>
  </si>
  <si>
    <t>FABIO</t>
  </si>
  <si>
    <t>MARINO</t>
  </si>
  <si>
    <t>DOMENICO</t>
  </si>
  <si>
    <t>MARIO</t>
  </si>
  <si>
    <t>RENZO</t>
  </si>
  <si>
    <t>VINCENZO</t>
  </si>
  <si>
    <t>ASD RUNNERS TEAM COLLEFERRO</t>
  </si>
  <si>
    <t>PELLEGRINO</t>
  </si>
  <si>
    <t>REALI</t>
  </si>
  <si>
    <t>GIANCARLO</t>
  </si>
  <si>
    <t>Tempo</t>
  </si>
  <si>
    <t>Atleti</t>
  </si>
  <si>
    <t>Totale partecipanti</t>
  </si>
  <si>
    <t>SM40</t>
  </si>
  <si>
    <t>SM</t>
  </si>
  <si>
    <t>SM35</t>
  </si>
  <si>
    <t>SM45</t>
  </si>
  <si>
    <t>ASD FULMINI E SAETTE</t>
  </si>
  <si>
    <t>SM55</t>
  </si>
  <si>
    <t>SF40</t>
  </si>
  <si>
    <t>FORUM SPORT CENTER SSD SRL</t>
  </si>
  <si>
    <t>SM60</t>
  </si>
  <si>
    <t>SM50</t>
  </si>
  <si>
    <t>RUNCARD</t>
  </si>
  <si>
    <t>G.S. CAT SPORT ROMA</t>
  </si>
  <si>
    <t>SM65</t>
  </si>
  <si>
    <t>SM70</t>
  </si>
  <si>
    <t>SF50</t>
  </si>
  <si>
    <t>AMATORI PODISTICA TERNI</t>
  </si>
  <si>
    <t>PUROSANGUE ATHLETICS CLUB</t>
  </si>
  <si>
    <t>SF65</t>
  </si>
  <si>
    <t>SF45</t>
  </si>
  <si>
    <t>A.S.D. RUNNERS RIETI TOUR</t>
  </si>
  <si>
    <t>DIONISI</t>
  </si>
  <si>
    <t>TESTA</t>
  </si>
  <si>
    <t>Ultramaratona del Terminillo</t>
  </si>
  <si>
    <t>2ª edizione</t>
  </si>
  <si>
    <t>Rieti (RI) Italia - Domenica 16/07/2017</t>
  </si>
  <si>
    <t>DI GREGORIO</t>
  </si>
  <si>
    <t>TIVOLI MARATHON</t>
  </si>
  <si>
    <t>CADME PARRA</t>
  </si>
  <si>
    <t>MESIAS OCTAVIO</t>
  </si>
  <si>
    <t>SABINA MARATHON CLUB</t>
  </si>
  <si>
    <t>MADAMA</t>
  </si>
  <si>
    <t>ITALO</t>
  </si>
  <si>
    <t>RUNNING SAN BASILIO</t>
  </si>
  <si>
    <t>FRANCHI</t>
  </si>
  <si>
    <t>A.S.D. ASI ATLETICA ROMA</t>
  </si>
  <si>
    <t>MARTELLA</t>
  </si>
  <si>
    <t>PASCUCCI</t>
  </si>
  <si>
    <t>TRAIL RUNNING</t>
  </si>
  <si>
    <t>BOMBINI</t>
  </si>
  <si>
    <t>PIERDET</t>
  </si>
  <si>
    <t>FRANCOIS MARC</t>
  </si>
  <si>
    <t>SAVINA</t>
  </si>
  <si>
    <t>ASD RUNNING SAN BASILIO</t>
  </si>
  <si>
    <t>FESTUCCIA</t>
  </si>
  <si>
    <t>A.S.D. CITTADUCALE RUNNERS CLUB</t>
  </si>
  <si>
    <t>ATL.STUD. RIETI ANDREA MILARDI</t>
  </si>
  <si>
    <t>TRAVAGLINI</t>
  </si>
  <si>
    <t>GP ATLETICA FALERIA</t>
  </si>
  <si>
    <t>MANSI</t>
  </si>
  <si>
    <t>TERRA DELLO SPORT A.S.D.</t>
  </si>
  <si>
    <t>ROMA WELLNESS</t>
  </si>
  <si>
    <t>CANALIS</t>
  </si>
  <si>
    <t>PIERO SALVATORE</t>
  </si>
  <si>
    <t>SERVA</t>
  </si>
  <si>
    <t>MANUEL</t>
  </si>
  <si>
    <t>DI MICHELE</t>
  </si>
  <si>
    <t>PIAZZAI</t>
  </si>
  <si>
    <t>MARCELLO VALERIO</t>
  </si>
  <si>
    <t>BUONOMO</t>
  </si>
  <si>
    <t>A.S. AMATORI VILLA PAMPHILI</t>
  </si>
  <si>
    <t>TONINI</t>
  </si>
  <si>
    <t>GRIFONI</t>
  </si>
  <si>
    <t>ZERVOS</t>
  </si>
  <si>
    <t>THI KIM THU</t>
  </si>
  <si>
    <t>FORHANS TEAM</t>
  </si>
  <si>
    <t>SPEGNI</t>
  </si>
  <si>
    <t>PONZIANI</t>
  </si>
  <si>
    <t>PODISTICA ALTERNATIVA</t>
  </si>
  <si>
    <t>BESTIACO</t>
  </si>
  <si>
    <t>IACOBELLI</t>
  </si>
  <si>
    <t>LETIZIA</t>
  </si>
  <si>
    <t>DIARIO</t>
  </si>
  <si>
    <t>REDOLFI</t>
  </si>
  <si>
    <t>LUCA MATTEO</t>
  </si>
  <si>
    <t>A.S.D. LIRI RUNNERS</t>
  </si>
  <si>
    <t>MASSARELLI</t>
  </si>
  <si>
    <t>GIORGIO</t>
  </si>
  <si>
    <t>ILARIA</t>
  </si>
  <si>
    <t>NINO</t>
  </si>
  <si>
    <t>GALEANO WILSON GUILLERMO</t>
  </si>
  <si>
    <t>LAZIO RUNNERS TEAM A.S.D.</t>
  </si>
  <si>
    <t>BROGI</t>
  </si>
  <si>
    <t>SM75</t>
  </si>
  <si>
    <t>CORSA DEI SANTI</t>
  </si>
  <si>
    <t>VEROLI</t>
  </si>
  <si>
    <t>CIOCCHETTI</t>
  </si>
  <si>
    <t>SILVANA</t>
  </si>
  <si>
    <t>SCONOCCHIA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</si>
</sst>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h:mm:ss"/>
  </numFmts>
  <fonts count="50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sz val="8"/>
      <name val="Segoe U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7" fillId="3" borderId="0" applyNumberFormat="0" applyBorder="0" applyAlignment="0" applyProtection="0"/>
    <xf numFmtId="0" fontId="32" fillId="4" borderId="0" applyNumberFormat="0" applyBorder="0" applyAlignment="0" applyProtection="0"/>
    <xf numFmtId="0" fontId="7" fillId="5" borderId="0" applyNumberFormat="0" applyBorder="0" applyAlignment="0" applyProtection="0"/>
    <xf numFmtId="0" fontId="32" fillId="6" borderId="0" applyNumberFormat="0" applyBorder="0" applyAlignment="0" applyProtection="0"/>
    <xf numFmtId="0" fontId="7" fillId="7" borderId="0" applyNumberFormat="0" applyBorder="0" applyAlignment="0" applyProtection="0"/>
    <xf numFmtId="0" fontId="32" fillId="8" borderId="0" applyNumberFormat="0" applyBorder="0" applyAlignment="0" applyProtection="0"/>
    <xf numFmtId="0" fontId="7" fillId="9" borderId="0" applyNumberFormat="0" applyBorder="0" applyAlignment="0" applyProtection="0"/>
    <xf numFmtId="0" fontId="32" fillId="10" borderId="0" applyNumberFormat="0" applyBorder="0" applyAlignment="0" applyProtection="0"/>
    <xf numFmtId="0" fontId="7" fillId="11" borderId="0" applyNumberFormat="0" applyBorder="0" applyAlignment="0" applyProtection="0"/>
    <xf numFmtId="0" fontId="32" fillId="12" borderId="0" applyNumberFormat="0" applyBorder="0" applyAlignment="0" applyProtection="0"/>
    <xf numFmtId="0" fontId="7" fillId="13" borderId="0" applyNumberFormat="0" applyBorder="0" applyAlignment="0" applyProtection="0"/>
    <xf numFmtId="0" fontId="32" fillId="14" borderId="0" applyNumberFormat="0" applyBorder="0" applyAlignment="0" applyProtection="0"/>
    <xf numFmtId="0" fontId="7" fillId="15" borderId="0" applyNumberFormat="0" applyBorder="0" applyAlignment="0" applyProtection="0"/>
    <xf numFmtId="0" fontId="32" fillId="16" borderId="0" applyNumberFormat="0" applyBorder="0" applyAlignment="0" applyProtection="0"/>
    <xf numFmtId="0" fontId="7" fillId="17" borderId="0" applyNumberFormat="0" applyBorder="0" applyAlignment="0" applyProtection="0"/>
    <xf numFmtId="0" fontId="32" fillId="18" borderId="0" applyNumberFormat="0" applyBorder="0" applyAlignment="0" applyProtection="0"/>
    <xf numFmtId="0" fontId="7" fillId="19" borderId="0" applyNumberFormat="0" applyBorder="0" applyAlignment="0" applyProtection="0"/>
    <xf numFmtId="0" fontId="32" fillId="20" borderId="0" applyNumberFormat="0" applyBorder="0" applyAlignment="0" applyProtection="0"/>
    <xf numFmtId="0" fontId="7" fillId="9" borderId="0" applyNumberFormat="0" applyBorder="0" applyAlignment="0" applyProtection="0"/>
    <xf numFmtId="0" fontId="32" fillId="21" borderId="0" applyNumberFormat="0" applyBorder="0" applyAlignment="0" applyProtection="0"/>
    <xf numFmtId="0" fontId="7" fillId="15" borderId="0" applyNumberFormat="0" applyBorder="0" applyAlignment="0" applyProtection="0"/>
    <xf numFmtId="0" fontId="32" fillId="22" borderId="0" applyNumberFormat="0" applyBorder="0" applyAlignment="0" applyProtection="0"/>
    <xf numFmtId="0" fontId="7" fillId="23" borderId="0" applyNumberFormat="0" applyBorder="0" applyAlignment="0" applyProtection="0"/>
    <xf numFmtId="0" fontId="33" fillId="24" borderId="0" applyNumberFormat="0" applyBorder="0" applyAlignment="0" applyProtection="0"/>
    <xf numFmtId="0" fontId="8" fillId="25" borderId="0" applyNumberFormat="0" applyBorder="0" applyAlignment="0" applyProtection="0"/>
    <xf numFmtId="0" fontId="33" fillId="26" borderId="0" applyNumberFormat="0" applyBorder="0" applyAlignment="0" applyProtection="0"/>
    <xf numFmtId="0" fontId="8" fillId="17" borderId="0" applyNumberFormat="0" applyBorder="0" applyAlignment="0" applyProtection="0"/>
    <xf numFmtId="0" fontId="33" fillId="27" borderId="0" applyNumberFormat="0" applyBorder="0" applyAlignment="0" applyProtection="0"/>
    <xf numFmtId="0" fontId="8" fillId="19" borderId="0" applyNumberFormat="0" applyBorder="0" applyAlignment="0" applyProtection="0"/>
    <xf numFmtId="0" fontId="33" fillId="28" borderId="0" applyNumberFormat="0" applyBorder="0" applyAlignment="0" applyProtection="0"/>
    <xf numFmtId="0" fontId="8" fillId="29" borderId="0" applyNumberFormat="0" applyBorder="0" applyAlignment="0" applyProtection="0"/>
    <xf numFmtId="0" fontId="33" fillId="30" borderId="0" applyNumberFormat="0" applyBorder="0" applyAlignment="0" applyProtection="0"/>
    <xf numFmtId="0" fontId="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33" borderId="0" applyNumberFormat="0" applyBorder="0" applyAlignment="0" applyProtection="0"/>
    <xf numFmtId="0" fontId="34" fillId="34" borderId="1" applyNumberFormat="0" applyAlignment="0" applyProtection="0"/>
    <xf numFmtId="0" fontId="9" fillId="35" borderId="2" applyNumberFormat="0" applyAlignment="0" applyProtection="0"/>
    <xf numFmtId="0" fontId="35" fillId="0" borderId="3" applyNumberFormat="0" applyFill="0" applyAlignment="0" applyProtection="0"/>
    <xf numFmtId="0" fontId="10" fillId="0" borderId="4" applyNumberFormat="0" applyFill="0" applyAlignment="0" applyProtection="0"/>
    <xf numFmtId="0" fontId="36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8" fillId="39" borderId="0" applyNumberFormat="0" applyBorder="0" applyAlignment="0" applyProtection="0"/>
    <xf numFmtId="0" fontId="33" fillId="40" borderId="0" applyNumberFormat="0" applyBorder="0" applyAlignment="0" applyProtection="0"/>
    <xf numFmtId="0" fontId="8" fillId="41" borderId="0" applyNumberFormat="0" applyBorder="0" applyAlignment="0" applyProtection="0"/>
    <xf numFmtId="0" fontId="33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8" fillId="29" borderId="0" applyNumberFormat="0" applyBorder="0" applyAlignment="0" applyProtection="0"/>
    <xf numFmtId="0" fontId="33" fillId="45" borderId="0" applyNumberFormat="0" applyBorder="0" applyAlignment="0" applyProtection="0"/>
    <xf numFmtId="0" fontId="8" fillId="31" borderId="0" applyNumberFormat="0" applyBorder="0" applyAlignment="0" applyProtection="0"/>
    <xf numFmtId="0" fontId="33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7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51" borderId="7" applyNumberFormat="0" applyFont="0" applyAlignment="0" applyProtection="0"/>
    <xf numFmtId="0" fontId="32" fillId="51" borderId="7" applyNumberFormat="0" applyFont="0" applyAlignment="0" applyProtection="0"/>
    <xf numFmtId="0" fontId="0" fillId="52" borderId="8" applyNumberFormat="0" applyAlignment="0" applyProtection="0"/>
    <xf numFmtId="0" fontId="39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44" fillId="0" borderId="13" applyNumberFormat="0" applyFill="0" applyAlignment="0" applyProtection="0"/>
    <xf numFmtId="0" fontId="19" fillId="0" borderId="14" applyNumberFormat="0" applyFill="0" applyAlignment="0" applyProtection="0"/>
    <xf numFmtId="0" fontId="45" fillId="0" borderId="15" applyNumberFormat="0" applyFill="0" applyAlignment="0" applyProtection="0"/>
    <xf numFmtId="0" fontId="20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1" fillId="0" borderId="18" applyNumberFormat="0" applyFill="0" applyAlignment="0" applyProtection="0"/>
    <xf numFmtId="0" fontId="48" fillId="53" borderId="0" applyNumberFormat="0" applyBorder="0" applyAlignment="0" applyProtection="0"/>
    <xf numFmtId="0" fontId="22" fillId="5" borderId="0" applyNumberFormat="0" applyBorder="0" applyAlignment="0" applyProtection="0"/>
    <xf numFmtId="0" fontId="49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25" fillId="0" borderId="24" xfId="0" applyNumberFormat="1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vertical="center"/>
    </xf>
    <xf numFmtId="0" fontId="25" fillId="0" borderId="27" xfId="0" applyNumberFormat="1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vertical="center"/>
    </xf>
    <xf numFmtId="0" fontId="25" fillId="0" borderId="30" xfId="0" applyNumberFormat="1" applyFont="1" applyFill="1" applyBorder="1" applyAlignment="1">
      <alignment horizontal="center" vertical="center"/>
    </xf>
    <xf numFmtId="0" fontId="1" fillId="55" borderId="31" xfId="0" applyFont="1" applyFill="1" applyBorder="1" applyAlignment="1">
      <alignment horizontal="center" vertical="center"/>
    </xf>
    <xf numFmtId="0" fontId="1" fillId="55" borderId="32" xfId="0" applyFont="1" applyFill="1" applyBorder="1" applyAlignment="1">
      <alignment horizontal="center" vertical="center"/>
    </xf>
    <xf numFmtId="0" fontId="1" fillId="55" borderId="33" xfId="0" applyFont="1" applyFill="1" applyBorder="1" applyAlignment="1">
      <alignment horizontal="center" vertical="center"/>
    </xf>
    <xf numFmtId="0" fontId="30" fillId="55" borderId="34" xfId="0" applyFont="1" applyFill="1" applyBorder="1" applyAlignment="1">
      <alignment horizontal="center" vertical="center"/>
    </xf>
    <xf numFmtId="0" fontId="30" fillId="55" borderId="0" xfId="0" applyFont="1" applyFill="1" applyBorder="1" applyAlignment="1">
      <alignment horizontal="center" vertical="center"/>
    </xf>
    <xf numFmtId="0" fontId="30" fillId="55" borderId="35" xfId="0" applyFont="1" applyFill="1" applyBorder="1" applyAlignment="1">
      <alignment horizontal="center" vertical="center"/>
    </xf>
    <xf numFmtId="0" fontId="29" fillId="56" borderId="36" xfId="0" applyFont="1" applyFill="1" applyBorder="1" applyAlignment="1">
      <alignment vertical="center"/>
    </xf>
    <xf numFmtId="0" fontId="29" fillId="56" borderId="37" xfId="0" applyFont="1" applyFill="1" applyBorder="1" applyAlignment="1">
      <alignment vertical="center"/>
    </xf>
    <xf numFmtId="0" fontId="29" fillId="56" borderId="37" xfId="0" applyFont="1" applyFill="1" applyBorder="1" applyAlignment="1">
      <alignment horizontal="center" vertical="center"/>
    </xf>
    <xf numFmtId="164" fontId="29" fillId="56" borderId="38" xfId="0" applyNumberFormat="1" applyFont="1" applyFill="1" applyBorder="1" applyAlignment="1">
      <alignment horizontal="center" vertical="center"/>
    </xf>
    <xf numFmtId="1" fontId="27" fillId="55" borderId="39" xfId="0" applyNumberFormat="1" applyFont="1" applyFill="1" applyBorder="1" applyAlignment="1">
      <alignment horizontal="center" vertical="center" wrapText="1"/>
    </xf>
    <xf numFmtId="1" fontId="31" fillId="55" borderId="40" xfId="0" applyNumberFormat="1" applyFont="1" applyFill="1" applyBorder="1" applyAlignment="1">
      <alignment horizontal="center" vertical="center" wrapText="1"/>
    </xf>
    <xf numFmtId="0" fontId="31" fillId="55" borderId="40" xfId="0" applyFont="1" applyFill="1" applyBorder="1" applyAlignment="1">
      <alignment horizontal="center" vertical="center" wrapText="1"/>
    </xf>
    <xf numFmtId="0" fontId="27" fillId="55" borderId="40" xfId="0" applyFont="1" applyFill="1" applyBorder="1" applyAlignment="1">
      <alignment horizontal="center" vertical="center" wrapText="1"/>
    </xf>
    <xf numFmtId="21" fontId="31" fillId="55" borderId="40" xfId="0" applyNumberFormat="1" applyFont="1" applyFill="1" applyBorder="1" applyAlignment="1">
      <alignment horizontal="center" vertical="center" wrapText="1"/>
    </xf>
    <xf numFmtId="0" fontId="28" fillId="55" borderId="40" xfId="0" applyFont="1" applyFill="1" applyBorder="1" applyAlignment="1">
      <alignment horizontal="center" vertical="center" wrapText="1"/>
    </xf>
    <xf numFmtId="0" fontId="28" fillId="55" borderId="41" xfId="0" applyFont="1" applyFill="1" applyBorder="1" applyAlignment="1">
      <alignment horizontal="center" vertical="center" wrapText="1"/>
    </xf>
    <xf numFmtId="0" fontId="6" fillId="55" borderId="31" xfId="0" applyFont="1" applyFill="1" applyBorder="1" applyAlignment="1">
      <alignment horizontal="center" vertical="center" wrapText="1"/>
    </xf>
    <xf numFmtId="0" fontId="6" fillId="55" borderId="32" xfId="0" applyFont="1" applyFill="1" applyBorder="1" applyAlignment="1">
      <alignment horizontal="center" vertical="center" wrapText="1"/>
    </xf>
    <xf numFmtId="0" fontId="6" fillId="55" borderId="33" xfId="0" applyFont="1" applyFill="1" applyBorder="1" applyAlignment="1">
      <alignment horizontal="center" vertical="center" wrapText="1"/>
    </xf>
    <xf numFmtId="0" fontId="27" fillId="56" borderId="34" xfId="0" applyFont="1" applyFill="1" applyBorder="1" applyAlignment="1">
      <alignment horizontal="center" vertical="center"/>
    </xf>
    <xf numFmtId="0" fontId="27" fillId="56" borderId="0" xfId="0" applyFont="1" applyFill="1" applyBorder="1" applyAlignment="1">
      <alignment horizontal="center" vertical="center"/>
    </xf>
    <xf numFmtId="0" fontId="27" fillId="56" borderId="35" xfId="0" applyFont="1" applyFill="1" applyBorder="1" applyAlignment="1">
      <alignment horizontal="center" vertical="center"/>
    </xf>
    <xf numFmtId="1" fontId="27" fillId="55" borderId="36" xfId="0" applyNumberFormat="1" applyFont="1" applyFill="1" applyBorder="1" applyAlignment="1">
      <alignment horizontal="center" vertical="center" wrapText="1"/>
    </xf>
    <xf numFmtId="0" fontId="27" fillId="55" borderId="37" xfId="0" applyFont="1" applyFill="1" applyBorder="1" applyAlignment="1">
      <alignment horizontal="center" vertical="center" wrapText="1"/>
    </xf>
    <xf numFmtId="0" fontId="31" fillId="55" borderId="38" xfId="0" applyFont="1" applyFill="1" applyBorder="1" applyAlignment="1">
      <alignment horizontal="center" vertical="center" wrapText="1"/>
    </xf>
    <xf numFmtId="1" fontId="27" fillId="55" borderId="42" xfId="0" applyNumberFormat="1" applyFont="1" applyFill="1" applyBorder="1" applyAlignment="1">
      <alignment horizontal="center" vertical="center" wrapText="1"/>
    </xf>
    <xf numFmtId="0" fontId="27" fillId="55" borderId="43" xfId="0" applyFont="1" applyFill="1" applyBorder="1" applyAlignment="1">
      <alignment horizontal="center" vertical="center" wrapText="1"/>
    </xf>
    <xf numFmtId="0" fontId="31" fillId="55" borderId="4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21" fontId="25" fillId="0" borderId="46" xfId="0" applyNumberFormat="1" applyFont="1" applyFill="1" applyBorder="1" applyAlignment="1">
      <alignment horizontal="center" vertical="center"/>
    </xf>
    <xf numFmtId="21" fontId="25" fillId="0" borderId="47" xfId="0" applyNumberFormat="1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21" fontId="25" fillId="0" borderId="49" xfId="0" applyNumberFormat="1" applyFont="1" applyFill="1" applyBorder="1" applyAlignment="1">
      <alignment horizontal="center" vertical="center"/>
    </xf>
    <xf numFmtId="21" fontId="25" fillId="0" borderId="50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5" fillId="0" borderId="46" xfId="0" applyFont="1" applyFill="1" applyBorder="1" applyAlignment="1">
      <alignment vertical="center"/>
    </xf>
    <xf numFmtId="0" fontId="25" fillId="0" borderId="49" xfId="0" applyFont="1" applyFill="1" applyBorder="1" applyAlignment="1">
      <alignment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20" t="s">
        <v>59</v>
      </c>
      <c r="B1" s="21"/>
      <c r="C1" s="21"/>
      <c r="D1" s="21"/>
      <c r="E1" s="21"/>
      <c r="F1" s="21"/>
      <c r="G1" s="21"/>
      <c r="H1" s="21"/>
      <c r="I1" s="22"/>
    </row>
    <row r="2" spans="1:9" ht="24" customHeight="1">
      <c r="A2" s="23" t="s">
        <v>60</v>
      </c>
      <c r="B2" s="24"/>
      <c r="C2" s="24"/>
      <c r="D2" s="24"/>
      <c r="E2" s="24"/>
      <c r="F2" s="24"/>
      <c r="G2" s="24"/>
      <c r="H2" s="24"/>
      <c r="I2" s="25"/>
    </row>
    <row r="3" spans="1:9" ht="24" customHeight="1">
      <c r="A3" s="26"/>
      <c r="B3" s="27" t="s">
        <v>61</v>
      </c>
      <c r="C3" s="27"/>
      <c r="D3" s="27"/>
      <c r="E3" s="27"/>
      <c r="F3" s="27"/>
      <c r="G3" s="27"/>
      <c r="H3" s="28" t="s">
        <v>0</v>
      </c>
      <c r="I3" s="29">
        <v>21</v>
      </c>
    </row>
    <row r="4" spans="1:9" ht="24" customHeight="1">
      <c r="A4" s="30" t="s">
        <v>1</v>
      </c>
      <c r="B4" s="31" t="s">
        <v>2</v>
      </c>
      <c r="C4" s="32" t="s">
        <v>3</v>
      </c>
      <c r="D4" s="32" t="s">
        <v>4</v>
      </c>
      <c r="E4" s="33" t="s">
        <v>5</v>
      </c>
      <c r="F4" s="34" t="s">
        <v>34</v>
      </c>
      <c r="G4" s="32" t="s">
        <v>6</v>
      </c>
      <c r="H4" s="35" t="s">
        <v>7</v>
      </c>
      <c r="I4" s="36" t="s">
        <v>8</v>
      </c>
    </row>
    <row r="5" spans="1:9" s="3" customFormat="1" ht="18" customHeight="1">
      <c r="A5" s="7">
        <v>1</v>
      </c>
      <c r="B5" s="57" t="s">
        <v>58</v>
      </c>
      <c r="C5" s="57" t="s">
        <v>14</v>
      </c>
      <c r="D5" s="8" t="s">
        <v>38</v>
      </c>
      <c r="E5" s="57" t="s">
        <v>30</v>
      </c>
      <c r="F5" s="9">
        <v>0.07136574074074074</v>
      </c>
      <c r="G5" s="8" t="str">
        <f>TEXT(INT((HOUR(F5)*3600+MINUTE(F5)*60+SECOND(F5))/$I$3/60),"0")&amp;"."&amp;TEXT(MOD((HOUR(F5)*3600+MINUTE(F5)*60+SECOND(F5))/$I$3,60),"00")&amp;"/km"</f>
        <v>4.54/km</v>
      </c>
      <c r="H5" s="9">
        <f>F5-$F$5</f>
        <v>0</v>
      </c>
      <c r="I5" s="10">
        <f>F5-INDEX($F$5:$F$111,MATCH(D5,$D$5:$D$111,0))</f>
        <v>0</v>
      </c>
    </row>
    <row r="6" spans="1:9" s="3" customFormat="1" ht="18" customHeight="1">
      <c r="A6" s="49">
        <v>2</v>
      </c>
      <c r="B6" s="58" t="s">
        <v>62</v>
      </c>
      <c r="C6" s="58" t="s">
        <v>17</v>
      </c>
      <c r="D6" s="50" t="s">
        <v>37</v>
      </c>
      <c r="E6" s="58" t="s">
        <v>63</v>
      </c>
      <c r="F6" s="51">
        <v>0.07214120370370371</v>
      </c>
      <c r="G6" s="50" t="str">
        <f aca="true" t="shared" si="0" ref="G6:G21">TEXT(INT((HOUR(F6)*3600+MINUTE(F6)*60+SECOND(F6))/$I$3/60),"0")&amp;"."&amp;TEXT(MOD((HOUR(F6)*3600+MINUTE(F6)*60+SECOND(F6))/$I$3,60),"00")&amp;"/km"</f>
        <v>4.57/km</v>
      </c>
      <c r="H6" s="51">
        <f aca="true" t="shared" si="1" ref="H6:H21">F6-$F$5</f>
        <v>0.0007754629629629639</v>
      </c>
      <c r="I6" s="52">
        <f>F6-INDEX($F$5:$F$111,MATCH(D6,$D$5:$D$111,0))</f>
        <v>0</v>
      </c>
    </row>
    <row r="7" spans="1:9" s="3" customFormat="1" ht="18" customHeight="1">
      <c r="A7" s="49">
        <v>3</v>
      </c>
      <c r="B7" s="58" t="s">
        <v>64</v>
      </c>
      <c r="C7" s="58" t="s">
        <v>65</v>
      </c>
      <c r="D7" s="50" t="s">
        <v>37</v>
      </c>
      <c r="E7" s="58" t="s">
        <v>66</v>
      </c>
      <c r="F7" s="51">
        <v>0.07541666666666667</v>
      </c>
      <c r="G7" s="50" t="str">
        <f t="shared" si="0"/>
        <v>5.10/km</v>
      </c>
      <c r="H7" s="51">
        <f t="shared" si="1"/>
        <v>0.00405092592592593</v>
      </c>
      <c r="I7" s="52">
        <f>F7-INDEX($F$5:$F$111,MATCH(D7,$D$5:$D$111,0))</f>
        <v>0.003275462962962966</v>
      </c>
    </row>
    <row r="8" spans="1:9" s="3" customFormat="1" ht="18" customHeight="1">
      <c r="A8" s="49">
        <v>4</v>
      </c>
      <c r="B8" s="58" t="s">
        <v>67</v>
      </c>
      <c r="C8" s="58" t="s">
        <v>68</v>
      </c>
      <c r="D8" s="50" t="s">
        <v>46</v>
      </c>
      <c r="E8" s="58" t="s">
        <v>69</v>
      </c>
      <c r="F8" s="51">
        <v>0.08421296296296298</v>
      </c>
      <c r="G8" s="50" t="str">
        <f t="shared" si="0"/>
        <v>5.46/km</v>
      </c>
      <c r="H8" s="51">
        <f t="shared" si="1"/>
        <v>0.012847222222222232</v>
      </c>
      <c r="I8" s="52">
        <f>F8-INDEX($F$5:$F$111,MATCH(D8,$D$5:$D$111,0))</f>
        <v>0</v>
      </c>
    </row>
    <row r="9" spans="1:9" s="3" customFormat="1" ht="18" customHeight="1">
      <c r="A9" s="49">
        <v>5</v>
      </c>
      <c r="B9" s="58" t="s">
        <v>70</v>
      </c>
      <c r="C9" s="58" t="s">
        <v>11</v>
      </c>
      <c r="D9" s="50" t="s">
        <v>40</v>
      </c>
      <c r="E9" s="58" t="s">
        <v>71</v>
      </c>
      <c r="F9" s="51">
        <v>0.0845601851851852</v>
      </c>
      <c r="G9" s="50" t="str">
        <f t="shared" si="0"/>
        <v>5.48/km</v>
      </c>
      <c r="H9" s="51">
        <f t="shared" si="1"/>
        <v>0.013194444444444453</v>
      </c>
      <c r="I9" s="52">
        <f>F9-INDEX($F$5:$F$111,MATCH(D9,$D$5:$D$111,0))</f>
        <v>0</v>
      </c>
    </row>
    <row r="10" spans="1:9" s="3" customFormat="1" ht="18" customHeight="1">
      <c r="A10" s="49">
        <v>6</v>
      </c>
      <c r="B10" s="58" t="s">
        <v>72</v>
      </c>
      <c r="C10" s="58" t="s">
        <v>20</v>
      </c>
      <c r="D10" s="50" t="s">
        <v>40</v>
      </c>
      <c r="E10" s="58" t="s">
        <v>63</v>
      </c>
      <c r="F10" s="51">
        <v>0.08472222222222221</v>
      </c>
      <c r="G10" s="50" t="str">
        <f t="shared" si="0"/>
        <v>5.49/km</v>
      </c>
      <c r="H10" s="51">
        <f t="shared" si="1"/>
        <v>0.01335648148148147</v>
      </c>
      <c r="I10" s="52">
        <f>F10-INDEX($F$5:$F$111,MATCH(D10,$D$5:$D$111,0))</f>
        <v>0.0001620370370370161</v>
      </c>
    </row>
    <row r="11" spans="1:9" s="3" customFormat="1" ht="18" customHeight="1">
      <c r="A11" s="49">
        <v>7</v>
      </c>
      <c r="B11" s="58" t="s">
        <v>73</v>
      </c>
      <c r="C11" s="58" t="s">
        <v>23</v>
      </c>
      <c r="D11" s="50" t="s">
        <v>39</v>
      </c>
      <c r="E11" s="58" t="s">
        <v>74</v>
      </c>
      <c r="F11" s="51">
        <v>0.08570601851851851</v>
      </c>
      <c r="G11" s="50" t="str">
        <f t="shared" si="0"/>
        <v>5.53/km</v>
      </c>
      <c r="H11" s="51">
        <f t="shared" si="1"/>
        <v>0.014340277777777771</v>
      </c>
      <c r="I11" s="52">
        <f>F11-INDEX($F$5:$F$111,MATCH(D11,$D$5:$D$111,0))</f>
        <v>0</v>
      </c>
    </row>
    <row r="12" spans="1:9" s="3" customFormat="1" ht="18" customHeight="1">
      <c r="A12" s="49">
        <v>8</v>
      </c>
      <c r="B12" s="58" t="s">
        <v>75</v>
      </c>
      <c r="C12" s="58" t="s">
        <v>33</v>
      </c>
      <c r="D12" s="50" t="s">
        <v>40</v>
      </c>
      <c r="E12" s="58" t="s">
        <v>48</v>
      </c>
      <c r="F12" s="51">
        <v>0.08649305555555555</v>
      </c>
      <c r="G12" s="50" t="str">
        <f t="shared" si="0"/>
        <v>5.56/km</v>
      </c>
      <c r="H12" s="51">
        <f t="shared" si="1"/>
        <v>0.015127314814814802</v>
      </c>
      <c r="I12" s="52">
        <f>F12-INDEX($F$5:$F$111,MATCH(D12,$D$5:$D$111,0))</f>
        <v>0.0019328703703703487</v>
      </c>
    </row>
    <row r="13" spans="1:9" s="3" customFormat="1" ht="18" customHeight="1">
      <c r="A13" s="49">
        <v>9</v>
      </c>
      <c r="B13" s="58" t="s">
        <v>76</v>
      </c>
      <c r="C13" s="58" t="s">
        <v>77</v>
      </c>
      <c r="D13" s="50" t="s">
        <v>40</v>
      </c>
      <c r="E13" s="58" t="s">
        <v>53</v>
      </c>
      <c r="F13" s="51">
        <v>0.08672453703703703</v>
      </c>
      <c r="G13" s="50" t="str">
        <f t="shared" si="0"/>
        <v>5.57/km</v>
      </c>
      <c r="H13" s="51">
        <f t="shared" si="1"/>
        <v>0.015358796296296287</v>
      </c>
      <c r="I13" s="52">
        <f>F13-INDEX($F$5:$F$111,MATCH(D13,$D$5:$D$111,0))</f>
        <v>0.002164351851851834</v>
      </c>
    </row>
    <row r="14" spans="1:9" s="3" customFormat="1" ht="18" customHeight="1">
      <c r="A14" s="49">
        <v>10</v>
      </c>
      <c r="B14" s="58" t="s">
        <v>78</v>
      </c>
      <c r="C14" s="58" t="s">
        <v>24</v>
      </c>
      <c r="D14" s="50" t="s">
        <v>42</v>
      </c>
      <c r="E14" s="58" t="s">
        <v>79</v>
      </c>
      <c r="F14" s="51">
        <v>0.08765046296296297</v>
      </c>
      <c r="G14" s="50" t="str">
        <f t="shared" si="0"/>
        <v>6.01/km</v>
      </c>
      <c r="H14" s="51">
        <f t="shared" si="1"/>
        <v>0.016284722222222228</v>
      </c>
      <c r="I14" s="52">
        <f>F14-INDEX($F$5:$F$111,MATCH(D14,$D$5:$D$111,0))</f>
        <v>0</v>
      </c>
    </row>
    <row r="15" spans="1:9" s="3" customFormat="1" ht="18" customHeight="1">
      <c r="A15" s="49">
        <v>11</v>
      </c>
      <c r="B15" s="58" t="s">
        <v>80</v>
      </c>
      <c r="C15" s="58" t="s">
        <v>12</v>
      </c>
      <c r="D15" s="50" t="s">
        <v>40</v>
      </c>
      <c r="E15" s="58" t="s">
        <v>81</v>
      </c>
      <c r="F15" s="51">
        <v>0.08935185185185185</v>
      </c>
      <c r="G15" s="50" t="str">
        <f t="shared" si="0"/>
        <v>6.08/km</v>
      </c>
      <c r="H15" s="51">
        <f t="shared" si="1"/>
        <v>0.017986111111111105</v>
      </c>
      <c r="I15" s="52">
        <f>F15-INDEX($F$5:$F$111,MATCH(D15,$D$5:$D$111,0))</f>
        <v>0.004791666666666652</v>
      </c>
    </row>
    <row r="16" spans="1:9" s="3" customFormat="1" ht="18" customHeight="1">
      <c r="A16" s="49">
        <v>12</v>
      </c>
      <c r="B16" s="58" t="s">
        <v>57</v>
      </c>
      <c r="C16" s="58" t="s">
        <v>13</v>
      </c>
      <c r="D16" s="50" t="s">
        <v>42</v>
      </c>
      <c r="E16" s="58" t="s">
        <v>82</v>
      </c>
      <c r="F16" s="51">
        <v>0.09021990740740742</v>
      </c>
      <c r="G16" s="50" t="str">
        <f t="shared" si="0"/>
        <v>6.11/km</v>
      </c>
      <c r="H16" s="51">
        <f t="shared" si="1"/>
        <v>0.018854166666666672</v>
      </c>
      <c r="I16" s="52">
        <f>F16-INDEX($F$5:$F$111,MATCH(D16,$D$5:$D$111,0))</f>
        <v>0.0025694444444444436</v>
      </c>
    </row>
    <row r="17" spans="1:9" s="3" customFormat="1" ht="18" customHeight="1">
      <c r="A17" s="49">
        <v>13</v>
      </c>
      <c r="B17" s="58" t="s">
        <v>83</v>
      </c>
      <c r="C17" s="58" t="s">
        <v>15</v>
      </c>
      <c r="D17" s="50" t="s">
        <v>46</v>
      </c>
      <c r="E17" s="58" t="s">
        <v>84</v>
      </c>
      <c r="F17" s="51">
        <v>0.09141203703703704</v>
      </c>
      <c r="G17" s="50" t="str">
        <f t="shared" si="0"/>
        <v>6.16/km</v>
      </c>
      <c r="H17" s="51">
        <f t="shared" si="1"/>
        <v>0.020046296296296298</v>
      </c>
      <c r="I17" s="52">
        <f>F17-INDEX($F$5:$F$111,MATCH(D17,$D$5:$D$111,0))</f>
        <v>0.007199074074074066</v>
      </c>
    </row>
    <row r="18" spans="1:9" s="3" customFormat="1" ht="18" customHeight="1">
      <c r="A18" s="49">
        <v>14</v>
      </c>
      <c r="B18" s="58" t="s">
        <v>85</v>
      </c>
      <c r="C18" s="58" t="s">
        <v>9</v>
      </c>
      <c r="D18" s="50" t="s">
        <v>42</v>
      </c>
      <c r="E18" s="58" t="s">
        <v>86</v>
      </c>
      <c r="F18" s="51">
        <v>0.09214120370370371</v>
      </c>
      <c r="G18" s="50" t="str">
        <f t="shared" si="0"/>
        <v>6.19/km</v>
      </c>
      <c r="H18" s="51">
        <f t="shared" si="1"/>
        <v>0.020775462962962968</v>
      </c>
      <c r="I18" s="52">
        <f>F18-INDEX($F$5:$F$111,MATCH(D18,$D$5:$D$111,0))</f>
        <v>0.00449074074074074</v>
      </c>
    </row>
    <row r="19" spans="1:9" s="3" customFormat="1" ht="18" customHeight="1">
      <c r="A19" s="49">
        <v>15</v>
      </c>
      <c r="B19" s="58" t="s">
        <v>31</v>
      </c>
      <c r="C19" s="58" t="s">
        <v>29</v>
      </c>
      <c r="D19" s="50" t="s">
        <v>39</v>
      </c>
      <c r="E19" s="58" t="s">
        <v>87</v>
      </c>
      <c r="F19" s="51">
        <v>0.09248842592592593</v>
      </c>
      <c r="G19" s="50" t="str">
        <f t="shared" si="0"/>
        <v>6.21/km</v>
      </c>
      <c r="H19" s="51">
        <f t="shared" si="1"/>
        <v>0.02112268518518519</v>
      </c>
      <c r="I19" s="52">
        <f>F19-INDEX($F$5:$F$111,MATCH(D19,$D$5:$D$111,0))</f>
        <v>0.0067824074074074175</v>
      </c>
    </row>
    <row r="20" spans="1:9" s="3" customFormat="1" ht="18" customHeight="1">
      <c r="A20" s="49">
        <v>16</v>
      </c>
      <c r="B20" s="58" t="s">
        <v>88</v>
      </c>
      <c r="C20" s="58" t="s">
        <v>89</v>
      </c>
      <c r="D20" s="50" t="s">
        <v>49</v>
      </c>
      <c r="E20" s="58" t="s">
        <v>53</v>
      </c>
      <c r="F20" s="51">
        <v>0.09408564814814814</v>
      </c>
      <c r="G20" s="50" t="str">
        <f t="shared" si="0"/>
        <v>6.27/km</v>
      </c>
      <c r="H20" s="51">
        <f t="shared" si="1"/>
        <v>0.022719907407407397</v>
      </c>
      <c r="I20" s="52">
        <f>F20-INDEX($F$5:$F$111,MATCH(D20,$D$5:$D$111,0))</f>
        <v>0</v>
      </c>
    </row>
    <row r="21" spans="1:9" ht="18" customHeight="1">
      <c r="A21" s="49">
        <v>17</v>
      </c>
      <c r="B21" s="58" t="s">
        <v>90</v>
      </c>
      <c r="C21" s="58" t="s">
        <v>91</v>
      </c>
      <c r="D21" s="50" t="s">
        <v>39</v>
      </c>
      <c r="E21" s="58" t="s">
        <v>52</v>
      </c>
      <c r="F21" s="51">
        <v>0.09481481481481481</v>
      </c>
      <c r="G21" s="50" t="str">
        <f t="shared" si="0"/>
        <v>6.30/km</v>
      </c>
      <c r="H21" s="51">
        <f t="shared" si="1"/>
        <v>0.023449074074074067</v>
      </c>
      <c r="I21" s="52">
        <f>F21-INDEX($F$5:$F$111,MATCH(D21,$D$5:$D$111,0))</f>
        <v>0.009108796296296295</v>
      </c>
    </row>
    <row r="22" spans="1:9" ht="18" customHeight="1">
      <c r="A22" s="49">
        <v>18</v>
      </c>
      <c r="B22" s="58" t="s">
        <v>92</v>
      </c>
      <c r="C22" s="58" t="s">
        <v>18</v>
      </c>
      <c r="D22" s="50" t="s">
        <v>40</v>
      </c>
      <c r="E22" s="58" t="s">
        <v>44</v>
      </c>
      <c r="F22" s="51">
        <v>0.09552083333333333</v>
      </c>
      <c r="G22" s="50" t="str">
        <f aca="true" t="shared" si="2" ref="G22:G28">TEXT(INT((HOUR(F22)*3600+MINUTE(F22)*60+SECOND(F22))/$I$3/60),"0")&amp;"."&amp;TEXT(MOD((HOUR(F22)*3600+MINUTE(F22)*60+SECOND(F22))/$I$3,60),"00")&amp;"/km"</f>
        <v>6.33/km</v>
      </c>
      <c r="H22" s="51">
        <f aca="true" t="shared" si="3" ref="H22:H28">F22-$F$5</f>
        <v>0.02415509259259259</v>
      </c>
      <c r="I22" s="52">
        <f>F22-INDEX($F$5:$F$111,MATCH(D22,$D$5:$D$111,0))</f>
        <v>0.010960648148148136</v>
      </c>
    </row>
    <row r="23" spans="1:9" ht="18" customHeight="1">
      <c r="A23" s="49">
        <v>19</v>
      </c>
      <c r="B23" s="58" t="s">
        <v>93</v>
      </c>
      <c r="C23" s="58" t="s">
        <v>94</v>
      </c>
      <c r="D23" s="50" t="s">
        <v>37</v>
      </c>
      <c r="E23" s="58" t="s">
        <v>47</v>
      </c>
      <c r="F23" s="51">
        <v>0.09708333333333334</v>
      </c>
      <c r="G23" s="50" t="str">
        <f t="shared" si="2"/>
        <v>6.39/km</v>
      </c>
      <c r="H23" s="51">
        <f t="shared" si="3"/>
        <v>0.025717592592592597</v>
      </c>
      <c r="I23" s="52">
        <f>F23-INDEX($F$5:$F$111,MATCH(D23,$D$5:$D$111,0))</f>
        <v>0.024942129629629634</v>
      </c>
    </row>
    <row r="24" spans="1:9" ht="18" customHeight="1">
      <c r="A24" s="49">
        <v>20</v>
      </c>
      <c r="B24" s="58" t="s">
        <v>95</v>
      </c>
      <c r="C24" s="58" t="s">
        <v>16</v>
      </c>
      <c r="D24" s="50" t="s">
        <v>37</v>
      </c>
      <c r="E24" s="58" t="s">
        <v>96</v>
      </c>
      <c r="F24" s="51">
        <v>0.09753472222222222</v>
      </c>
      <c r="G24" s="50" t="str">
        <f t="shared" si="2"/>
        <v>6.41/km</v>
      </c>
      <c r="H24" s="51">
        <f t="shared" si="3"/>
        <v>0.026168981481481474</v>
      </c>
      <c r="I24" s="52">
        <f>F24-INDEX($F$5:$F$111,MATCH(D24,$D$5:$D$111,0))</f>
        <v>0.02539351851851851</v>
      </c>
    </row>
    <row r="25" spans="1:9" ht="18" customHeight="1">
      <c r="A25" s="49">
        <v>21</v>
      </c>
      <c r="B25" s="58" t="s">
        <v>97</v>
      </c>
      <c r="C25" s="58" t="s">
        <v>10</v>
      </c>
      <c r="D25" s="50" t="s">
        <v>37</v>
      </c>
      <c r="E25" s="58" t="s">
        <v>47</v>
      </c>
      <c r="F25" s="51">
        <v>0.09818287037037036</v>
      </c>
      <c r="G25" s="50" t="str">
        <f t="shared" si="2"/>
        <v>6.44/km</v>
      </c>
      <c r="H25" s="51">
        <f t="shared" si="3"/>
        <v>0.02681712962962962</v>
      </c>
      <c r="I25" s="52">
        <f>F25-INDEX($F$5:$F$111,MATCH(D25,$D$5:$D$111,0))</f>
        <v>0.026041666666666657</v>
      </c>
    </row>
    <row r="26" spans="1:9" ht="18" customHeight="1">
      <c r="A26" s="49">
        <v>22</v>
      </c>
      <c r="B26" s="58" t="s">
        <v>98</v>
      </c>
      <c r="C26" s="58" t="s">
        <v>21</v>
      </c>
      <c r="D26" s="50" t="s">
        <v>37</v>
      </c>
      <c r="E26" s="58" t="s">
        <v>56</v>
      </c>
      <c r="F26" s="51">
        <v>0.10247685185185185</v>
      </c>
      <c r="G26" s="50" t="str">
        <f t="shared" si="2"/>
        <v>7.02/km</v>
      </c>
      <c r="H26" s="51">
        <f t="shared" si="3"/>
        <v>0.031111111111111103</v>
      </c>
      <c r="I26" s="52">
        <f>F26-INDEX($F$5:$F$111,MATCH(D26,$D$5:$D$111,0))</f>
        <v>0.03033564814814814</v>
      </c>
    </row>
    <row r="27" spans="1:9" ht="18" customHeight="1">
      <c r="A27" s="49">
        <v>23</v>
      </c>
      <c r="B27" s="58" t="s">
        <v>99</v>
      </c>
      <c r="C27" s="58" t="s">
        <v>100</v>
      </c>
      <c r="D27" s="50" t="s">
        <v>51</v>
      </c>
      <c r="E27" s="58" t="s">
        <v>101</v>
      </c>
      <c r="F27" s="51">
        <v>0.10335648148148148</v>
      </c>
      <c r="G27" s="50" t="str">
        <f t="shared" si="2"/>
        <v>7.05/km</v>
      </c>
      <c r="H27" s="51">
        <f t="shared" si="3"/>
        <v>0.031990740740740736</v>
      </c>
      <c r="I27" s="52">
        <f>F27-INDEX($F$5:$F$111,MATCH(D27,$D$5:$D$111,0))</f>
        <v>0</v>
      </c>
    </row>
    <row r="28" spans="1:9" ht="18" customHeight="1">
      <c r="A28" s="49">
        <v>24</v>
      </c>
      <c r="B28" s="58" t="s">
        <v>102</v>
      </c>
      <c r="C28" s="58" t="s">
        <v>16</v>
      </c>
      <c r="D28" s="50" t="s">
        <v>40</v>
      </c>
      <c r="E28" s="58" t="s">
        <v>41</v>
      </c>
      <c r="F28" s="51">
        <v>0.10567129629629629</v>
      </c>
      <c r="G28" s="50" t="str">
        <f t="shared" si="2"/>
        <v>7.15/km</v>
      </c>
      <c r="H28" s="51">
        <f t="shared" si="3"/>
        <v>0.03430555555555555</v>
      </c>
      <c r="I28" s="52">
        <f>F28-INDEX($F$5:$F$111,MATCH(D28,$D$5:$D$111,0))</f>
        <v>0.021111111111111094</v>
      </c>
    </row>
    <row r="29" spans="1:9" ht="18" customHeight="1">
      <c r="A29" s="49">
        <v>25</v>
      </c>
      <c r="B29" s="58" t="s">
        <v>103</v>
      </c>
      <c r="C29" s="58" t="s">
        <v>24</v>
      </c>
      <c r="D29" s="50" t="s">
        <v>40</v>
      </c>
      <c r="E29" s="58" t="s">
        <v>104</v>
      </c>
      <c r="F29" s="51">
        <v>0.10590277777777778</v>
      </c>
      <c r="G29" s="50" t="str">
        <f aca="true" t="shared" si="4" ref="G29:G41">TEXT(INT((HOUR(F29)*3600+MINUTE(F29)*60+SECOND(F29))/$I$3/60),"0")&amp;"."&amp;TEXT(MOD((HOUR(F29)*3600+MINUTE(F29)*60+SECOND(F29))/$I$3,60),"00")&amp;"/km"</f>
        <v>7.16/km</v>
      </c>
      <c r="H29" s="51">
        <f aca="true" t="shared" si="5" ref="H29:H41">F29-$F$5</f>
        <v>0.03453703703703703</v>
      </c>
      <c r="I29" s="52">
        <f>F29-INDEX($F$5:$F$111,MATCH(D29,$D$5:$D$111,0))</f>
        <v>0.02134259259259258</v>
      </c>
    </row>
    <row r="30" spans="1:9" ht="18" customHeight="1">
      <c r="A30" s="49">
        <v>26</v>
      </c>
      <c r="B30" s="58" t="s">
        <v>105</v>
      </c>
      <c r="C30" s="58" t="s">
        <v>25</v>
      </c>
      <c r="D30" s="50" t="s">
        <v>45</v>
      </c>
      <c r="E30" s="58" t="s">
        <v>101</v>
      </c>
      <c r="F30" s="51">
        <v>0.11003472222222221</v>
      </c>
      <c r="G30" s="50" t="str">
        <f t="shared" si="4"/>
        <v>7.33/km</v>
      </c>
      <c r="H30" s="51">
        <f t="shared" si="5"/>
        <v>0.03866898148148147</v>
      </c>
      <c r="I30" s="52">
        <f>F30-INDEX($F$5:$F$111,MATCH(D30,$D$5:$D$111,0))</f>
        <v>0</v>
      </c>
    </row>
    <row r="31" spans="1:9" ht="18" customHeight="1">
      <c r="A31" s="49">
        <v>27</v>
      </c>
      <c r="B31" s="58" t="s">
        <v>106</v>
      </c>
      <c r="C31" s="58" t="s">
        <v>107</v>
      </c>
      <c r="D31" s="50" t="s">
        <v>43</v>
      </c>
      <c r="E31" s="58" t="s">
        <v>56</v>
      </c>
      <c r="F31" s="51">
        <v>0.1133449074074074</v>
      </c>
      <c r="G31" s="50" t="str">
        <f t="shared" si="4"/>
        <v>7.46/km</v>
      </c>
      <c r="H31" s="51">
        <f t="shared" si="5"/>
        <v>0.04197916666666665</v>
      </c>
      <c r="I31" s="52">
        <f>F31-INDEX($F$5:$F$111,MATCH(D31,$D$5:$D$111,0))</f>
        <v>0</v>
      </c>
    </row>
    <row r="32" spans="1:9" ht="18" customHeight="1">
      <c r="A32" s="49">
        <v>28</v>
      </c>
      <c r="B32" s="58" t="s">
        <v>108</v>
      </c>
      <c r="C32" s="58" t="s">
        <v>27</v>
      </c>
      <c r="D32" s="50" t="s">
        <v>49</v>
      </c>
      <c r="E32" s="58" t="s">
        <v>41</v>
      </c>
      <c r="F32" s="51">
        <v>0.11978009259259259</v>
      </c>
      <c r="G32" s="50" t="str">
        <f t="shared" si="4"/>
        <v>8.13/km</v>
      </c>
      <c r="H32" s="51">
        <f t="shared" si="5"/>
        <v>0.04841435185185185</v>
      </c>
      <c r="I32" s="52">
        <f>F32-INDEX($F$5:$F$111,MATCH(D32,$D$5:$D$111,0))</f>
        <v>0.02569444444444445</v>
      </c>
    </row>
    <row r="33" spans="1:9" ht="18" customHeight="1">
      <c r="A33" s="49">
        <v>29</v>
      </c>
      <c r="B33" s="58" t="s">
        <v>109</v>
      </c>
      <c r="C33" s="58" t="s">
        <v>110</v>
      </c>
      <c r="D33" s="50" t="s">
        <v>37</v>
      </c>
      <c r="E33" s="58" t="s">
        <v>111</v>
      </c>
      <c r="F33" s="51">
        <v>0.12252314814814814</v>
      </c>
      <c r="G33" s="50" t="str">
        <f t="shared" si="4"/>
        <v>8.24/km</v>
      </c>
      <c r="H33" s="51">
        <f t="shared" si="5"/>
        <v>0.0511574074074074</v>
      </c>
      <c r="I33" s="52">
        <f>F33-INDEX($F$5:$F$111,MATCH(D33,$D$5:$D$111,0))</f>
        <v>0.05038194444444444</v>
      </c>
    </row>
    <row r="34" spans="1:9" ht="18" customHeight="1">
      <c r="A34" s="49">
        <v>30</v>
      </c>
      <c r="B34" s="58" t="s">
        <v>112</v>
      </c>
      <c r="C34" s="58" t="s">
        <v>113</v>
      </c>
      <c r="D34" s="50" t="s">
        <v>46</v>
      </c>
      <c r="E34" s="58" t="s">
        <v>56</v>
      </c>
      <c r="F34" s="51">
        <v>0.12388888888888888</v>
      </c>
      <c r="G34" s="50" t="str">
        <f t="shared" si="4"/>
        <v>8.30/km</v>
      </c>
      <c r="H34" s="51">
        <f t="shared" si="5"/>
        <v>0.05252314814814814</v>
      </c>
      <c r="I34" s="52">
        <f>F34-INDEX($F$5:$F$111,MATCH(D34,$D$5:$D$111,0))</f>
        <v>0.039675925925925906</v>
      </c>
    </row>
    <row r="35" spans="1:9" ht="18" customHeight="1">
      <c r="A35" s="49">
        <v>31</v>
      </c>
      <c r="B35" s="58" t="s">
        <v>32</v>
      </c>
      <c r="C35" s="58" t="s">
        <v>114</v>
      </c>
      <c r="D35" s="50" t="s">
        <v>55</v>
      </c>
      <c r="E35" s="58" t="s">
        <v>101</v>
      </c>
      <c r="F35" s="51">
        <v>0.124375</v>
      </c>
      <c r="G35" s="50" t="str">
        <f t="shared" si="4"/>
        <v>8.32/km</v>
      </c>
      <c r="H35" s="51">
        <f t="shared" si="5"/>
        <v>0.053009259259259256</v>
      </c>
      <c r="I35" s="52">
        <f>F35-INDEX($F$5:$F$111,MATCH(D35,$D$5:$D$111,0))</f>
        <v>0</v>
      </c>
    </row>
    <row r="36" spans="1:9" ht="18" customHeight="1">
      <c r="A36" s="49">
        <v>32</v>
      </c>
      <c r="B36" s="58" t="s">
        <v>115</v>
      </c>
      <c r="C36" s="58" t="s">
        <v>116</v>
      </c>
      <c r="D36" s="50" t="s">
        <v>40</v>
      </c>
      <c r="E36" s="58" t="s">
        <v>117</v>
      </c>
      <c r="F36" s="51">
        <v>0.1267361111111111</v>
      </c>
      <c r="G36" s="50" t="str">
        <f t="shared" si="4"/>
        <v>8.41/km</v>
      </c>
      <c r="H36" s="51">
        <f t="shared" si="5"/>
        <v>0.05537037037037036</v>
      </c>
      <c r="I36" s="52">
        <f>F36-INDEX($F$5:$F$111,MATCH(D36,$D$5:$D$111,0))</f>
        <v>0.04217592592592591</v>
      </c>
    </row>
    <row r="37" spans="1:9" ht="18" customHeight="1">
      <c r="A37" s="49">
        <v>33</v>
      </c>
      <c r="B37" s="58" t="s">
        <v>118</v>
      </c>
      <c r="C37" s="58" t="s">
        <v>33</v>
      </c>
      <c r="D37" s="50" t="s">
        <v>119</v>
      </c>
      <c r="E37" s="58" t="s">
        <v>120</v>
      </c>
      <c r="F37" s="51">
        <v>0.14318287037037036</v>
      </c>
      <c r="G37" s="50" t="str">
        <f t="shared" si="4"/>
        <v>9.49/km</v>
      </c>
      <c r="H37" s="51">
        <f t="shared" si="5"/>
        <v>0.07181712962962962</v>
      </c>
      <c r="I37" s="52">
        <f>F37-INDEX($F$5:$F$111,MATCH(D37,$D$5:$D$111,0))</f>
        <v>0</v>
      </c>
    </row>
    <row r="38" spans="1:9" ht="18" customHeight="1">
      <c r="A38" s="49">
        <v>34</v>
      </c>
      <c r="B38" s="58" t="s">
        <v>121</v>
      </c>
      <c r="C38" s="58" t="s">
        <v>19</v>
      </c>
      <c r="D38" s="50" t="s">
        <v>50</v>
      </c>
      <c r="E38" s="58" t="s">
        <v>56</v>
      </c>
      <c r="F38" s="51">
        <v>0.14752314814814815</v>
      </c>
      <c r="G38" s="50" t="str">
        <f t="shared" si="4"/>
        <v>10.07/km</v>
      </c>
      <c r="H38" s="51">
        <f t="shared" si="5"/>
        <v>0.07615740740740741</v>
      </c>
      <c r="I38" s="52">
        <f>F38-INDEX($F$5:$F$111,MATCH(D38,$D$5:$D$111,0))</f>
        <v>0</v>
      </c>
    </row>
    <row r="39" spans="1:9" ht="18" customHeight="1">
      <c r="A39" s="49">
        <v>35</v>
      </c>
      <c r="B39" s="58" t="s">
        <v>122</v>
      </c>
      <c r="C39" s="58" t="s">
        <v>123</v>
      </c>
      <c r="D39" s="50" t="s">
        <v>54</v>
      </c>
      <c r="E39" s="58" t="s">
        <v>56</v>
      </c>
      <c r="F39" s="51">
        <v>0.15429398148148146</v>
      </c>
      <c r="G39" s="50" t="str">
        <f t="shared" si="4"/>
        <v>10.35/km</v>
      </c>
      <c r="H39" s="51">
        <f t="shared" si="5"/>
        <v>0.08292824074074072</v>
      </c>
      <c r="I39" s="52">
        <f>F39-INDEX($F$5:$F$111,MATCH(D39,$D$5:$D$111,0))</f>
        <v>0</v>
      </c>
    </row>
    <row r="40" spans="1:9" ht="18" customHeight="1">
      <c r="A40" s="49">
        <v>36</v>
      </c>
      <c r="B40" s="58" t="s">
        <v>22</v>
      </c>
      <c r="C40" s="58" t="s">
        <v>26</v>
      </c>
      <c r="D40" s="50" t="s">
        <v>119</v>
      </c>
      <c r="E40" s="58" t="s">
        <v>56</v>
      </c>
      <c r="F40" s="51">
        <v>0.15439814814814815</v>
      </c>
      <c r="G40" s="50" t="str">
        <f t="shared" si="4"/>
        <v>10.35/km</v>
      </c>
      <c r="H40" s="51">
        <f t="shared" si="5"/>
        <v>0.0830324074074074</v>
      </c>
      <c r="I40" s="52">
        <f>F40-INDEX($F$5:$F$111,MATCH(D40,$D$5:$D$111,0))</f>
        <v>0.011215277777777782</v>
      </c>
    </row>
    <row r="41" spans="1:9" ht="18" customHeight="1">
      <c r="A41" s="53">
        <v>37</v>
      </c>
      <c r="B41" s="59" t="s">
        <v>124</v>
      </c>
      <c r="C41" s="59" t="s">
        <v>28</v>
      </c>
      <c r="D41" s="54" t="s">
        <v>49</v>
      </c>
      <c r="E41" s="59" t="s">
        <v>56</v>
      </c>
      <c r="F41" s="55">
        <v>0.1545138888888889</v>
      </c>
      <c r="G41" s="54" t="str">
        <f t="shared" si="4"/>
        <v>10.36/km</v>
      </c>
      <c r="H41" s="55">
        <f t="shared" si="5"/>
        <v>0.08314814814814815</v>
      </c>
      <c r="I41" s="56">
        <f>F41-INDEX($F$5:$F$111,MATCH(D41,$D$5:$D$111,0))</f>
        <v>0.060428240740740755</v>
      </c>
    </row>
  </sheetData>
  <sheetProtection/>
  <autoFilter ref="A4:I41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0" sqref="B3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7" t="str">
        <f>Individuale!A1</f>
        <v>Ultramaratona del Terminillo</v>
      </c>
      <c r="B1" s="38"/>
      <c r="C1" s="39"/>
    </row>
    <row r="2" spans="1:3" ht="24" customHeight="1">
      <c r="A2" s="40" t="str">
        <f>Individuale!B3</f>
        <v>Rieti (RI) Italia - Domenica 16/07/2017</v>
      </c>
      <c r="B2" s="41"/>
      <c r="C2" s="42"/>
    </row>
    <row r="3" spans="1:3" ht="24" customHeight="1">
      <c r="A3" s="43"/>
      <c r="B3" s="44" t="s">
        <v>36</v>
      </c>
      <c r="C3" s="45">
        <f>SUM(C5:C969)</f>
        <v>37</v>
      </c>
    </row>
    <row r="4" spans="1:3" ht="24" customHeight="1">
      <c r="A4" s="46" t="s">
        <v>1</v>
      </c>
      <c r="B4" s="47" t="s">
        <v>5</v>
      </c>
      <c r="C4" s="48" t="s">
        <v>35</v>
      </c>
    </row>
    <row r="5" spans="1:3" ht="18" customHeight="1">
      <c r="A5" s="11">
        <v>1</v>
      </c>
      <c r="B5" s="12" t="s">
        <v>56</v>
      </c>
      <c r="C5" s="13">
        <v>7</v>
      </c>
    </row>
    <row r="6" spans="1:3" ht="18" customHeight="1">
      <c r="A6" s="14">
        <v>2</v>
      </c>
      <c r="B6" s="15" t="s">
        <v>101</v>
      </c>
      <c r="C6" s="16">
        <v>3</v>
      </c>
    </row>
    <row r="7" spans="1:3" ht="18" customHeight="1">
      <c r="A7" s="14">
        <v>3</v>
      </c>
      <c r="B7" s="15" t="s">
        <v>41</v>
      </c>
      <c r="C7" s="16">
        <v>2</v>
      </c>
    </row>
    <row r="8" spans="1:3" ht="18" customHeight="1">
      <c r="A8" s="14">
        <v>4</v>
      </c>
      <c r="B8" s="15" t="s">
        <v>53</v>
      </c>
      <c r="C8" s="16">
        <v>2</v>
      </c>
    </row>
    <row r="9" spans="1:3" ht="18" customHeight="1">
      <c r="A9" s="14">
        <v>5</v>
      </c>
      <c r="B9" s="15" t="s">
        <v>47</v>
      </c>
      <c r="C9" s="16">
        <v>2</v>
      </c>
    </row>
    <row r="10" spans="1:3" ht="18" customHeight="1">
      <c r="A10" s="14">
        <v>6</v>
      </c>
      <c r="B10" s="15" t="s">
        <v>63</v>
      </c>
      <c r="C10" s="16">
        <v>2</v>
      </c>
    </row>
    <row r="11" spans="1:3" ht="18" customHeight="1">
      <c r="A11" s="14">
        <v>7</v>
      </c>
      <c r="B11" s="15" t="s">
        <v>96</v>
      </c>
      <c r="C11" s="16">
        <v>1</v>
      </c>
    </row>
    <row r="12" spans="1:3" ht="18" customHeight="1">
      <c r="A12" s="14">
        <v>8</v>
      </c>
      <c r="B12" s="15" t="s">
        <v>71</v>
      </c>
      <c r="C12" s="16">
        <v>1</v>
      </c>
    </row>
    <row r="13" spans="1:3" ht="18" customHeight="1">
      <c r="A13" s="14">
        <v>9</v>
      </c>
      <c r="B13" s="15" t="s">
        <v>81</v>
      </c>
      <c r="C13" s="16">
        <v>1</v>
      </c>
    </row>
    <row r="14" spans="1:3" ht="18" customHeight="1">
      <c r="A14" s="14">
        <v>10</v>
      </c>
      <c r="B14" s="15" t="s">
        <v>111</v>
      </c>
      <c r="C14" s="16">
        <v>1</v>
      </c>
    </row>
    <row r="15" spans="1:3" ht="18" customHeight="1">
      <c r="A15" s="14">
        <v>11</v>
      </c>
      <c r="B15" s="15" t="s">
        <v>52</v>
      </c>
      <c r="C15" s="16">
        <v>1</v>
      </c>
    </row>
    <row r="16" spans="1:3" ht="18" customHeight="1">
      <c r="A16" s="14">
        <v>12</v>
      </c>
      <c r="B16" s="15" t="s">
        <v>30</v>
      </c>
      <c r="C16" s="16">
        <v>1</v>
      </c>
    </row>
    <row r="17" spans="1:3" ht="18" customHeight="1">
      <c r="A17" s="14">
        <v>13</v>
      </c>
      <c r="B17" s="15" t="s">
        <v>79</v>
      </c>
      <c r="C17" s="16">
        <v>1</v>
      </c>
    </row>
    <row r="18" spans="1:3" ht="18" customHeight="1">
      <c r="A18" s="14">
        <v>14</v>
      </c>
      <c r="B18" s="15" t="s">
        <v>82</v>
      </c>
      <c r="C18" s="16">
        <v>1</v>
      </c>
    </row>
    <row r="19" spans="1:3" ht="18" customHeight="1">
      <c r="A19" s="14">
        <v>15</v>
      </c>
      <c r="B19" s="15" t="s">
        <v>120</v>
      </c>
      <c r="C19" s="16">
        <v>1</v>
      </c>
    </row>
    <row r="20" spans="1:3" ht="18" customHeight="1">
      <c r="A20" s="14">
        <v>16</v>
      </c>
      <c r="B20" s="15" t="s">
        <v>44</v>
      </c>
      <c r="C20" s="16">
        <v>1</v>
      </c>
    </row>
    <row r="21" spans="1:3" ht="18" customHeight="1">
      <c r="A21" s="14">
        <v>17</v>
      </c>
      <c r="B21" s="15" t="s">
        <v>48</v>
      </c>
      <c r="C21" s="16">
        <v>1</v>
      </c>
    </row>
    <row r="22" spans="1:3" ht="18" customHeight="1">
      <c r="A22" s="14">
        <v>18</v>
      </c>
      <c r="B22" s="15" t="s">
        <v>84</v>
      </c>
      <c r="C22" s="16">
        <v>1</v>
      </c>
    </row>
    <row r="23" spans="1:3" ht="18" customHeight="1">
      <c r="A23" s="14">
        <v>19</v>
      </c>
      <c r="B23" s="15" t="s">
        <v>117</v>
      </c>
      <c r="C23" s="16">
        <v>1</v>
      </c>
    </row>
    <row r="24" spans="1:3" ht="18" customHeight="1">
      <c r="A24" s="14">
        <v>20</v>
      </c>
      <c r="B24" s="15" t="s">
        <v>104</v>
      </c>
      <c r="C24" s="16">
        <v>1</v>
      </c>
    </row>
    <row r="25" spans="1:3" ht="18" customHeight="1">
      <c r="A25" s="14">
        <v>21</v>
      </c>
      <c r="B25" s="15" t="s">
        <v>87</v>
      </c>
      <c r="C25" s="16">
        <v>1</v>
      </c>
    </row>
    <row r="26" spans="1:3" ht="18" customHeight="1">
      <c r="A26" s="14">
        <v>22</v>
      </c>
      <c r="B26" s="15" t="s">
        <v>69</v>
      </c>
      <c r="C26" s="16">
        <v>1</v>
      </c>
    </row>
    <row r="27" spans="1:3" ht="18" customHeight="1">
      <c r="A27" s="14">
        <v>23</v>
      </c>
      <c r="B27" s="15" t="s">
        <v>66</v>
      </c>
      <c r="C27" s="16">
        <v>1</v>
      </c>
    </row>
    <row r="28" spans="1:3" ht="18" customHeight="1">
      <c r="A28" s="14">
        <v>24</v>
      </c>
      <c r="B28" s="15" t="s">
        <v>86</v>
      </c>
      <c r="C28" s="16">
        <v>1</v>
      </c>
    </row>
    <row r="29" spans="1:3" ht="18" customHeight="1">
      <c r="A29" s="17">
        <v>25</v>
      </c>
      <c r="B29" s="18" t="s">
        <v>74</v>
      </c>
      <c r="C29" s="19">
        <v>1</v>
      </c>
    </row>
    <row r="30" ht="18" customHeight="1"/>
  </sheetData>
  <sheetProtection/>
  <autoFilter ref="A4:C4">
    <sortState ref="A5:C29">
      <sortCondition descending="1" sortBy="value" ref="C5:C29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2017-07-19T21:15:05Z</dcterms:modified>
  <cp:category/>
  <cp:version/>
  <cp:contentType/>
  <cp:contentStatus/>
</cp:coreProperties>
</file>