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'Individuale'!$A$4:$J$106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<sst xmlns="http://schemas.openxmlformats.org/spreadsheetml/2006/main" count="468" uniqueCount="274">
  <si>
    <t>ASD FREE RUNNERS</t>
  </si>
  <si>
    <t>ADELE</t>
  </si>
  <si>
    <t>VEROLI</t>
  </si>
  <si>
    <t>DI FILIPPO</t>
  </si>
  <si>
    <t>CANNELLA</t>
  </si>
  <si>
    <t>Real-Time</t>
  </si>
  <si>
    <t>Iscritti</t>
  </si>
  <si>
    <t>A.S.D. PODISTICA SOLIDARIETA'</t>
  </si>
  <si>
    <t>DOMINICI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</si>
  <si>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</si>
  <si>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</si>
  <si>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</si>
  <si>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</si>
  <si>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</si>
  <si>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</si>
  <si>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</si>
  <si>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</si>
  <si>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</si>
  <si>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</si>
  <si>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ALBERTO</t>
  </si>
  <si>
    <t>FEDERICO</t>
  </si>
  <si>
    <t>RUNNING CLUB FUTURA</t>
  </si>
  <si>
    <t>GIUSEPPE</t>
  </si>
  <si>
    <t>MM35</t>
  </si>
  <si>
    <t>GIANLUCA</t>
  </si>
  <si>
    <t>MM40</t>
  </si>
  <si>
    <t>LUCA</t>
  </si>
  <si>
    <t>PIETRO</t>
  </si>
  <si>
    <t>MM45</t>
  </si>
  <si>
    <t>EMILIANO</t>
  </si>
  <si>
    <t>FABIO</t>
  </si>
  <si>
    <t>RIFONDAZIONE PODISTICA</t>
  </si>
  <si>
    <t>FABRIZIO</t>
  </si>
  <si>
    <t>ANDREA</t>
  </si>
  <si>
    <t>MM50</t>
  </si>
  <si>
    <t>RICCARDO</t>
  </si>
  <si>
    <t>ALESSANDRO</t>
  </si>
  <si>
    <t>MARCO</t>
  </si>
  <si>
    <t>CLAUDIO</t>
  </si>
  <si>
    <t>ANGELO</t>
  </si>
  <si>
    <t>STEFANO</t>
  </si>
  <si>
    <t>MM55</t>
  </si>
  <si>
    <t>VITO</t>
  </si>
  <si>
    <t>MAURO</t>
  </si>
  <si>
    <t>ROBERTO</t>
  </si>
  <si>
    <t>BRUNO</t>
  </si>
  <si>
    <t>MASSIMO</t>
  </si>
  <si>
    <t>MAURIZIO</t>
  </si>
  <si>
    <t>MARIO</t>
  </si>
  <si>
    <t>MM60</t>
  </si>
  <si>
    <t>PASQUALE</t>
  </si>
  <si>
    <t>MASSIMILIANO</t>
  </si>
  <si>
    <t>ROBERTA</t>
  </si>
  <si>
    <t>MF45</t>
  </si>
  <si>
    <t>RAFFAELE</t>
  </si>
  <si>
    <t>PAOLO</t>
  </si>
  <si>
    <t>LUIGI</t>
  </si>
  <si>
    <t>GIOVANNI</t>
  </si>
  <si>
    <t>SANDRO</t>
  </si>
  <si>
    <t>ANTONELLA</t>
  </si>
  <si>
    <t>MF35</t>
  </si>
  <si>
    <t>SARA</t>
  </si>
  <si>
    <t>ANTONIO</t>
  </si>
  <si>
    <t>MF40</t>
  </si>
  <si>
    <t>IANNILLI</t>
  </si>
  <si>
    <t>GIORGIO</t>
  </si>
  <si>
    <t>GIANCARLO</t>
  </si>
  <si>
    <t>MM65</t>
  </si>
  <si>
    <t>VALERIO</t>
  </si>
  <si>
    <t>FILIPPO</t>
  </si>
  <si>
    <t>DE LUCA</t>
  </si>
  <si>
    <t>MF55</t>
  </si>
  <si>
    <t>MF50</t>
  </si>
  <si>
    <t>GIAMPIERO</t>
  </si>
  <si>
    <t>FRANCESCA</t>
  </si>
  <si>
    <t>PAOLA</t>
  </si>
  <si>
    <t>DOMENICO</t>
  </si>
  <si>
    <t>ANNA</t>
  </si>
  <si>
    <t>SILVIA</t>
  </si>
  <si>
    <t>DANIELE</t>
  </si>
  <si>
    <t>UMBERTO</t>
  </si>
  <si>
    <t>PROIETTI</t>
  </si>
  <si>
    <t>ANTONINO</t>
  </si>
  <si>
    <t>FANELLI</t>
  </si>
  <si>
    <t>GIAMPAOLO</t>
  </si>
  <si>
    <t>SIMONE</t>
  </si>
  <si>
    <t>TIVOLI MARATHON</t>
  </si>
  <si>
    <t>ENZO</t>
  </si>
  <si>
    <t>LAURI</t>
  </si>
  <si>
    <t>FIORAVANTI</t>
  </si>
  <si>
    <t>DE ANGELIS</t>
  </si>
  <si>
    <t>MORGIA</t>
  </si>
  <si>
    <t>BORDONI</t>
  </si>
  <si>
    <t>GAETANO</t>
  </si>
  <si>
    <t>FILESI</t>
  </si>
  <si>
    <t>NUOVA PODISTICA LATINA</t>
  </si>
  <si>
    <t>ARMANDO</t>
  </si>
  <si>
    <t>GP TALAMONA</t>
  </si>
  <si>
    <t>ATLETICA STUDENTESCA RIETI</t>
  </si>
  <si>
    <t>ASD ROCCAGORGA</t>
  </si>
  <si>
    <t>ACSI CAMPIDOGLIO</t>
  </si>
  <si>
    <t>LT RUNNERS</t>
  </si>
  <si>
    <t>POL.SPORTIVA CIOCIARA A. FAVA</t>
  </si>
  <si>
    <t>TRIATHLON MONTI LEPINI</t>
  </si>
  <si>
    <t>ASI INTESA ATLETICA LATINA</t>
  </si>
  <si>
    <t>ALPI APUANE</t>
  </si>
  <si>
    <t>RUNFOREVER APRILIA</t>
  </si>
  <si>
    <t>ATLETICA VELLETRI</t>
  </si>
  <si>
    <t>ASD RAMPILATINA TEAM</t>
  </si>
  <si>
    <t>TEAM CAMELOT</t>
  </si>
  <si>
    <t>ASI INTESA ATLETICA</t>
  </si>
  <si>
    <t>G.P. VALCHIVIENNA</t>
  </si>
  <si>
    <t>OLIMPALUS</t>
  </si>
  <si>
    <t>ASD CYCLENESS</t>
  </si>
  <si>
    <t>GRUPPO MARROTTA</t>
  </si>
  <si>
    <t>NUOVA PODISITICA LATINA</t>
  </si>
  <si>
    <t>UISP LATINA</t>
  </si>
  <si>
    <t>OLIMPIA ATLETICA NETTUNO</t>
  </si>
  <si>
    <t>FITNESS MONTELLO</t>
  </si>
  <si>
    <t>OSTIA RUNNERS</t>
  </si>
  <si>
    <t>LBM SPORT</t>
  </si>
  <si>
    <t>ROMA ATLETICA</t>
  </si>
  <si>
    <t>OLIMPALUS (GRUPPO MARROTTA)</t>
  </si>
  <si>
    <t>QUESTURA DI LATINA</t>
  </si>
  <si>
    <t>AVIS PRIVERNO</t>
  </si>
  <si>
    <t>BIKE FRIENDS LATINA</t>
  </si>
  <si>
    <t>ASD LEMAV</t>
  </si>
  <si>
    <t>CASTELLI ROMANI TOP RUNNERS</t>
  </si>
  <si>
    <t>GUARDIA E LADRI MTB</t>
  </si>
  <si>
    <t>PODISTICA TERRACINA</t>
  </si>
  <si>
    <t>ATLETICA LATINA</t>
  </si>
  <si>
    <t>USIP LATINA</t>
  </si>
  <si>
    <t>ASD ATLETICA CECCANO</t>
  </si>
  <si>
    <t>ATLETICA SABAUDIA</t>
  </si>
  <si>
    <t>INDIVIDUALE</t>
  </si>
  <si>
    <t>DESIDERI</t>
  </si>
  <si>
    <t>MM18</t>
  </si>
  <si>
    <t>PERSI</t>
  </si>
  <si>
    <t>ACRSD OUTDOOR RIETI</t>
  </si>
  <si>
    <t>FOSSATELLI</t>
  </si>
  <si>
    <t>ASD LIBERTAS OSTIA RUNNER AVIS</t>
  </si>
  <si>
    <t>D´ERRIGO</t>
  </si>
  <si>
    <t>ELIO</t>
  </si>
  <si>
    <t>ASD FORUM SPORT CENTER</t>
  </si>
  <si>
    <t>ASD ATLETICO MONTEROTONDO</t>
  </si>
  <si>
    <t>CESARE</t>
  </si>
  <si>
    <t>BOLOGNESI</t>
  </si>
  <si>
    <t>DI GREGORIO</t>
  </si>
  <si>
    <t>ASD ROMA ATLETICA</t>
  </si>
  <si>
    <t>PAGLIONI</t>
  </si>
  <si>
    <t>ASD BEATI GLI ULTIMI</t>
  </si>
  <si>
    <t>ATLETICA PALOMBARA</t>
  </si>
  <si>
    <t>MF18</t>
  </si>
  <si>
    <t>AGRIMI</t>
  </si>
  <si>
    <t>POLISPORTIVA IUSM</t>
  </si>
  <si>
    <t>SABBATINI</t>
  </si>
  <si>
    <t>ATLETICA LA SBARRA</t>
  </si>
  <si>
    <t>NULLI</t>
  </si>
  <si>
    <t>CARZEDDA</t>
  </si>
  <si>
    <t>TARQUINI</t>
  </si>
  <si>
    <t>ABSI</t>
  </si>
  <si>
    <t>SADIDDIN</t>
  </si>
  <si>
    <t>D´OFFIZZI</t>
  </si>
  <si>
    <t>PATTA</t>
  </si>
  <si>
    <t>SECCI</t>
  </si>
  <si>
    <t>SANESI</t>
  </si>
  <si>
    <t>VALERIANI</t>
  </si>
  <si>
    <t>ATLETICA ROMA ACQUACETOSA</t>
  </si>
  <si>
    <t>PERUZZI</t>
  </si>
  <si>
    <t>ASD TIBUR RUNNERS</t>
  </si>
  <si>
    <t>GATTO</t>
  </si>
  <si>
    <t>LUTTAZZI</t>
  </si>
  <si>
    <t>RAPETTI</t>
  </si>
  <si>
    <t>KAPPAM</t>
  </si>
  <si>
    <t>AGOSTINI</t>
  </si>
  <si>
    <t>ALFIERI</t>
  </si>
  <si>
    <t>DI GIANNANTONIO</t>
  </si>
  <si>
    <t>TRUCCHIA</t>
  </si>
  <si>
    <t>ASD BOVILLE PODISTICA</t>
  </si>
  <si>
    <t>PIATTELLA</t>
  </si>
  <si>
    <t>ASD VIVERE L´ANIENE</t>
  </si>
  <si>
    <t>D´ACUTI</t>
  </si>
  <si>
    <t>ASD OLIMPIC MONTECOMPATRI</t>
  </si>
  <si>
    <t>BATTISTA</t>
  </si>
  <si>
    <t>CIPOLLONI</t>
  </si>
  <si>
    <t>BORDIERI</t>
  </si>
  <si>
    <t>CHIALASTRI</t>
  </si>
  <si>
    <t>ASD PODISTICA CASALOTTI</t>
  </si>
  <si>
    <t>LAMANUZZI</t>
  </si>
  <si>
    <t>DI CICCO</t>
  </si>
  <si>
    <t>ARDUINO</t>
  </si>
  <si>
    <t>TRUSIANI</t>
  </si>
  <si>
    <t>SETTEVENDEMMIE</t>
  </si>
  <si>
    <t>ASD PODISTICA LUCO DEI MARSI</t>
  </si>
  <si>
    <t>MICARELLI</t>
  </si>
  <si>
    <t>BUZZI</t>
  </si>
  <si>
    <t>ADEMO</t>
  </si>
  <si>
    <t>PELLEGRINI</t>
  </si>
  <si>
    <t>BATTISTELLI</t>
  </si>
  <si>
    <t>LIVIANO</t>
  </si>
  <si>
    <t>CORSA DEI SANTI</t>
  </si>
  <si>
    <t>IRILLI</t>
  </si>
  <si>
    <t>DELL´AQUILA</t>
  </si>
  <si>
    <t>BOCCADORI</t>
  </si>
  <si>
    <t>IPPOLITI</t>
  </si>
  <si>
    <t>RESTANTE</t>
  </si>
  <si>
    <t>PIZZERIA IL PODISTA</t>
  </si>
  <si>
    <t>PAOLESSI</t>
  </si>
  <si>
    <t>DE LELLIS</t>
  </si>
  <si>
    <t>CAPOBIANCO</t>
  </si>
  <si>
    <t>EUPLIO</t>
  </si>
  <si>
    <t>PAOLONI SERAFINI</t>
  </si>
  <si>
    <t>SCIPIONI</t>
  </si>
  <si>
    <t>LA FACE</t>
  </si>
  <si>
    <t>LUCIANA</t>
  </si>
  <si>
    <t>CURCI</t>
  </si>
  <si>
    <t>FORNARI</t>
  </si>
  <si>
    <t>ASD TIBUR ECOTRAIL</t>
  </si>
  <si>
    <t>RANALLI</t>
  </si>
  <si>
    <t>CARRARINI</t>
  </si>
  <si>
    <t>CATAPANO</t>
  </si>
  <si>
    <t>BACCHELLA</t>
  </si>
  <si>
    <t>SETTE</t>
  </si>
  <si>
    <t>FLAVIA</t>
  </si>
  <si>
    <t>POSSENTI</t>
  </si>
  <si>
    <t>SANTORI</t>
  </si>
  <si>
    <t>DE SILVESTRIS</t>
  </si>
  <si>
    <t>LORETO</t>
  </si>
  <si>
    <t>SANTIVETTI</t>
  </si>
  <si>
    <t>RAGOZZINO</t>
  </si>
  <si>
    <t>RARU</t>
  </si>
  <si>
    <t>CARMEN</t>
  </si>
  <si>
    <t>ASD FORZA MAGGIORE</t>
  </si>
  <si>
    <t>PINTUS</t>
  </si>
  <si>
    <t>MASCITTI</t>
  </si>
  <si>
    <t>GUILLERMO</t>
  </si>
  <si>
    <t>MASSIMI</t>
  </si>
  <si>
    <t>EZIO</t>
  </si>
  <si>
    <t>EGIDI</t>
  </si>
  <si>
    <t>CSI RIETI ASD</t>
  </si>
  <si>
    <t>ORATI</t>
  </si>
  <si>
    <t>TESTARMATA</t>
  </si>
  <si>
    <t>CAT SPORT</t>
  </si>
  <si>
    <t>ORSINGER</t>
  </si>
  <si>
    <t>ASD ATLETICA VITA</t>
  </si>
  <si>
    <t>MAGINI</t>
  </si>
  <si>
    <t>BELLOMO</t>
  </si>
  <si>
    <t>GABRIELLA</t>
  </si>
  <si>
    <t>PELLINO</t>
  </si>
  <si>
    <t>ATLETICA INSIEME</t>
  </si>
  <si>
    <t>ATLETICA FALERIA</t>
  </si>
  <si>
    <t>ALESSI</t>
  </si>
  <si>
    <t>DELIA</t>
  </si>
  <si>
    <t>MASCELLI</t>
  </si>
  <si>
    <t>Millennium Running Solidarity</t>
  </si>
  <si>
    <t>A.S.D. PODISTICA SOLIDARIETA´</t>
  </si>
  <si>
    <t>Palombara Sabina (RI) Italia - Domenica 12/01/2014</t>
  </si>
  <si>
    <t>DE DOMINICIS</t>
  </si>
  <si>
    <t>BENEDETTO</t>
  </si>
  <si>
    <t>ROSSELLA</t>
  </si>
  <si>
    <t>SANTINI</t>
  </si>
  <si>
    <t>OLIMPICA FLAMINIA</t>
  </si>
  <si>
    <t>SPINA</t>
  </si>
  <si>
    <t>PIERO</t>
  </si>
  <si>
    <t>CAROSINI</t>
  </si>
  <si>
    <t>DI STEFANO</t>
  </si>
  <si>
    <t>LEONARDI</t>
  </si>
  <si>
    <t>IVANO</t>
  </si>
  <si>
    <t>LUIGINO</t>
  </si>
  <si>
    <t>ATLETICA ANZIO</t>
  </si>
  <si>
    <t>GIORGI</t>
  </si>
  <si>
    <t>CHERUBINI</t>
  </si>
  <si>
    <t>CERRONI</t>
  </si>
  <si>
    <t>ASD RUNFOREVER APRILIA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</si>
</sst>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\.mm\.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3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b/>
      <i/>
      <sz val="10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9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1" fontId="4" fillId="25" borderId="12" xfId="0" applyNumberFormat="1" applyFont="1" applyFill="1" applyBorder="1" applyAlignment="1">
      <alignment horizontal="center" vertical="center" wrapText="1"/>
    </xf>
    <xf numFmtId="1" fontId="5" fillId="25" borderId="12" xfId="0" applyNumberFormat="1" applyFont="1" applyFill="1" applyBorder="1" applyAlignment="1">
      <alignment horizontal="center" vertical="center" wrapText="1"/>
    </xf>
    <xf numFmtId="0" fontId="5" fillId="26" borderId="12" xfId="0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" fontId="5" fillId="25" borderId="15" xfId="0" applyNumberFormat="1" applyFont="1" applyFill="1" applyBorder="1" applyAlignment="1">
      <alignment horizontal="center" vertical="center" wrapText="1"/>
    </xf>
    <xf numFmtId="0" fontId="5" fillId="25" borderId="15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13" fillId="21" borderId="13" xfId="0" applyFont="1" applyFill="1" applyBorder="1" applyAlignment="1">
      <alignment horizontal="center" vertical="center"/>
    </xf>
    <xf numFmtId="0" fontId="13" fillId="21" borderId="13" xfId="0" applyFont="1" applyFill="1" applyBorder="1" applyAlignment="1">
      <alignment vertical="center"/>
    </xf>
    <xf numFmtId="0" fontId="13" fillId="21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21" fontId="13" fillId="21" borderId="13" xfId="0" applyNumberFormat="1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11" fillId="25" borderId="15" xfId="0" applyFont="1" applyFill="1" applyBorder="1" applyAlignment="1">
      <alignment horizontal="center" vertical="center"/>
    </xf>
    <xf numFmtId="0" fontId="12" fillId="24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13" fillId="21" borderId="13" xfId="0" applyFont="1" applyFill="1" applyBorder="1" applyAlignment="1">
      <alignment vertical="center"/>
    </xf>
    <xf numFmtId="0" fontId="13" fillId="21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21" fontId="13" fillId="21" borderId="13" xfId="0" applyNumberFormat="1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E22" sqref="E22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1" customWidth="1"/>
    <col min="7" max="7" width="10.7109375" style="2" customWidth="1"/>
    <col min="8" max="10" width="10.7109375" style="1" customWidth="1"/>
  </cols>
  <sheetData>
    <row r="1" spans="1:10" ht="45" customHeight="1">
      <c r="A1" s="30" t="s">
        <v>254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4" customHeight="1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0" ht="24" customHeight="1">
      <c r="A3" s="32" t="s">
        <v>256</v>
      </c>
      <c r="B3" s="32"/>
      <c r="C3" s="32"/>
      <c r="D3" s="32"/>
      <c r="E3" s="32"/>
      <c r="F3" s="32"/>
      <c r="G3" s="32"/>
      <c r="H3" s="32"/>
      <c r="I3" s="3" t="s">
        <v>9</v>
      </c>
      <c r="J3" s="4">
        <v>6.2</v>
      </c>
    </row>
    <row r="4" spans="1:10" ht="37.5" customHeight="1">
      <c r="A4" s="14" t="s">
        <v>10</v>
      </c>
      <c r="B4" s="15" t="s">
        <v>11</v>
      </c>
      <c r="C4" s="16" t="s">
        <v>12</v>
      </c>
      <c r="D4" s="17" t="s">
        <v>13</v>
      </c>
      <c r="E4" s="18" t="s">
        <v>14</v>
      </c>
      <c r="F4" s="17" t="s">
        <v>15</v>
      </c>
      <c r="G4" s="17" t="s">
        <v>5</v>
      </c>
      <c r="H4" s="17" t="s">
        <v>16</v>
      </c>
      <c r="I4" s="19" t="s">
        <v>17</v>
      </c>
      <c r="J4" s="19" t="s">
        <v>18</v>
      </c>
    </row>
    <row r="5" spans="1:10" s="20" customFormat="1" ht="15" customHeight="1">
      <c r="A5" s="5">
        <v>1</v>
      </c>
      <c r="B5" s="35" t="s">
        <v>135</v>
      </c>
      <c r="C5" s="35" t="s">
        <v>26</v>
      </c>
      <c r="D5" s="36" t="s">
        <v>136</v>
      </c>
      <c r="E5" s="35" t="s">
        <v>134</v>
      </c>
      <c r="F5" s="43">
        <v>0.015023148148148148</v>
      </c>
      <c r="G5" s="43">
        <v>0.015023148148148148</v>
      </c>
      <c r="H5" s="5" t="str">
        <f aca="true" t="shared" si="0" ref="H5:H68">TEXT(INT((HOUR(G5)*3600+MINUTE(G5)*60+SECOND(G5))/$J$3/60),"0")&amp;"."&amp;TEXT(MOD((HOUR(G5)*3600+MINUTE(G5)*60+SECOND(G5))/$J$3,60),"00")&amp;"/km"</f>
        <v>3.29/km</v>
      </c>
      <c r="I5" s="6">
        <f aca="true" t="shared" si="1" ref="I5:I31">G5-$G$5</f>
        <v>0</v>
      </c>
      <c r="J5" s="6">
        <f>G5-INDEX($G$5:$G$106,MATCH(D5,$D$5:$D$106,0))</f>
        <v>0</v>
      </c>
    </row>
    <row r="6" spans="1:10" s="20" customFormat="1" ht="15" customHeight="1">
      <c r="A6" s="7">
        <v>2</v>
      </c>
      <c r="B6" s="37" t="s">
        <v>137</v>
      </c>
      <c r="C6" s="37" t="s">
        <v>80</v>
      </c>
      <c r="D6" s="38" t="s">
        <v>136</v>
      </c>
      <c r="E6" s="37" t="s">
        <v>138</v>
      </c>
      <c r="F6" s="44">
        <v>0.0153125</v>
      </c>
      <c r="G6" s="44">
        <v>0.0153125</v>
      </c>
      <c r="H6" s="7" t="str">
        <f t="shared" si="0"/>
        <v>3.33/km</v>
      </c>
      <c r="I6" s="8">
        <f t="shared" si="1"/>
        <v>0.0002893518518518514</v>
      </c>
      <c r="J6" s="8">
        <f>G6-INDEX($G$5:$G$106,MATCH(D6,$D$5:$D$106,0))</f>
        <v>0.0002893518518518514</v>
      </c>
    </row>
    <row r="7" spans="1:10" s="20" customFormat="1" ht="15" customHeight="1">
      <c r="A7" s="7">
        <v>3</v>
      </c>
      <c r="B7" s="37" t="s">
        <v>265</v>
      </c>
      <c r="C7" s="37" t="s">
        <v>79</v>
      </c>
      <c r="D7" s="38" t="s">
        <v>136</v>
      </c>
      <c r="E7" s="37" t="s">
        <v>31</v>
      </c>
      <c r="F7" s="44">
        <v>0.015335648148148147</v>
      </c>
      <c r="G7" s="44">
        <v>0.015335648148148147</v>
      </c>
      <c r="H7" s="7" t="str">
        <f t="shared" si="0"/>
        <v>3.34/km</v>
      </c>
      <c r="I7" s="8">
        <f t="shared" si="1"/>
        <v>0.00031249999999999854</v>
      </c>
      <c r="J7" s="8">
        <f>G7-INDEX($G$5:$G$106,MATCH(D7,$D$5:$D$106,0))</f>
        <v>0.00031249999999999854</v>
      </c>
    </row>
    <row r="8" spans="1:10" s="20" customFormat="1" ht="15" customHeight="1">
      <c r="A8" s="7">
        <v>4</v>
      </c>
      <c r="B8" s="37" t="s">
        <v>139</v>
      </c>
      <c r="C8" s="37" t="s">
        <v>29</v>
      </c>
      <c r="D8" s="38" t="s">
        <v>25</v>
      </c>
      <c r="E8" s="37" t="s">
        <v>140</v>
      </c>
      <c r="F8" s="44">
        <v>0.015844907407407408</v>
      </c>
      <c r="G8" s="44">
        <v>0.015844907407407408</v>
      </c>
      <c r="H8" s="7" t="str">
        <f t="shared" si="0"/>
        <v>3.41/km</v>
      </c>
      <c r="I8" s="8">
        <f t="shared" si="1"/>
        <v>0.0008217592592592599</v>
      </c>
      <c r="J8" s="8">
        <f>G8-INDEX($G$5:$G$106,MATCH(D8,$D$5:$D$106,0))</f>
        <v>0</v>
      </c>
    </row>
    <row r="9" spans="1:10" s="20" customFormat="1" ht="15" customHeight="1">
      <c r="A9" s="25">
        <v>5</v>
      </c>
      <c r="B9" s="41" t="s">
        <v>141</v>
      </c>
      <c r="C9" s="41" t="s">
        <v>43</v>
      </c>
      <c r="D9" s="42" t="s">
        <v>28</v>
      </c>
      <c r="E9" s="41" t="s">
        <v>255</v>
      </c>
      <c r="F9" s="45">
        <v>0.01605324074074074</v>
      </c>
      <c r="G9" s="45">
        <v>0.01605324074074074</v>
      </c>
      <c r="H9" s="25" t="str">
        <f t="shared" si="0"/>
        <v>3.44/km</v>
      </c>
      <c r="I9" s="29">
        <f t="shared" si="1"/>
        <v>0.0010300925925925911</v>
      </c>
      <c r="J9" s="29">
        <f>G9-INDEX($G$5:$G$106,MATCH(D9,$D$5:$D$106,0))</f>
        <v>0</v>
      </c>
    </row>
    <row r="10" spans="1:10" s="20" customFormat="1" ht="15" customHeight="1">
      <c r="A10" s="7">
        <v>6</v>
      </c>
      <c r="B10" s="37" t="s">
        <v>89</v>
      </c>
      <c r="C10" s="37" t="s">
        <v>142</v>
      </c>
      <c r="D10" s="38" t="s">
        <v>41</v>
      </c>
      <c r="E10" s="37" t="s">
        <v>143</v>
      </c>
      <c r="F10" s="44">
        <v>0.016122685185185184</v>
      </c>
      <c r="G10" s="44">
        <v>0.016122685185185184</v>
      </c>
      <c r="H10" s="7" t="str">
        <f t="shared" si="0"/>
        <v>3.45/km</v>
      </c>
      <c r="I10" s="8">
        <f t="shared" si="1"/>
        <v>0.001099537037037036</v>
      </c>
      <c r="J10" s="8">
        <f>G10-INDEX($G$5:$G$106,MATCH(D10,$D$5:$D$106,0))</f>
        <v>0</v>
      </c>
    </row>
    <row r="11" spans="1:10" s="20" customFormat="1" ht="15" customHeight="1">
      <c r="A11" s="7">
        <v>7</v>
      </c>
      <c r="B11" s="37" t="s">
        <v>272</v>
      </c>
      <c r="C11" s="37" t="s">
        <v>80</v>
      </c>
      <c r="D11" s="38" t="s">
        <v>34</v>
      </c>
      <c r="E11" s="37" t="s">
        <v>144</v>
      </c>
      <c r="F11" s="44">
        <v>0.01628472222222222</v>
      </c>
      <c r="G11" s="44">
        <v>0.01628472222222222</v>
      </c>
      <c r="H11" s="7" t="str">
        <f t="shared" si="0"/>
        <v>3.47/km</v>
      </c>
      <c r="I11" s="8">
        <f t="shared" si="1"/>
        <v>0.001261574074074073</v>
      </c>
      <c r="J11" s="8">
        <f>G11-INDEX($G$5:$G$106,MATCH(D11,$D$5:$D$106,0))</f>
        <v>0</v>
      </c>
    </row>
    <row r="12" spans="1:10" s="20" customFormat="1" ht="15" customHeight="1">
      <c r="A12" s="7">
        <v>8</v>
      </c>
      <c r="B12" s="37" t="s">
        <v>257</v>
      </c>
      <c r="C12" s="37" t="s">
        <v>145</v>
      </c>
      <c r="D12" s="38" t="s">
        <v>23</v>
      </c>
      <c r="E12" s="37" t="s">
        <v>144</v>
      </c>
      <c r="F12" s="44">
        <v>0.01638888888888889</v>
      </c>
      <c r="G12" s="44">
        <v>0.01638888888888889</v>
      </c>
      <c r="H12" s="7" t="str">
        <f t="shared" si="0"/>
        <v>3.48/km</v>
      </c>
      <c r="I12" s="8">
        <f t="shared" si="1"/>
        <v>0.001365740740740742</v>
      </c>
      <c r="J12" s="8">
        <f>G12-INDEX($G$5:$G$106,MATCH(D12,$D$5:$D$106,0))</f>
        <v>0</v>
      </c>
    </row>
    <row r="13" spans="1:10" s="20" customFormat="1" ht="15" customHeight="1">
      <c r="A13" s="7">
        <v>9</v>
      </c>
      <c r="B13" s="37" t="s">
        <v>146</v>
      </c>
      <c r="C13" s="37" t="s">
        <v>40</v>
      </c>
      <c r="D13" s="38" t="s">
        <v>25</v>
      </c>
      <c r="E13" s="37" t="s">
        <v>21</v>
      </c>
      <c r="F13" s="44">
        <v>0.01681712962962963</v>
      </c>
      <c r="G13" s="44">
        <v>0.01681712962962963</v>
      </c>
      <c r="H13" s="7" t="str">
        <f t="shared" si="0"/>
        <v>3.54/km</v>
      </c>
      <c r="I13" s="8">
        <f t="shared" si="1"/>
        <v>0.0017939814814814815</v>
      </c>
      <c r="J13" s="8">
        <f>G13-INDEX($G$5:$G$106,MATCH(D13,$D$5:$D$106,0))</f>
        <v>0.0009722222222222215</v>
      </c>
    </row>
    <row r="14" spans="1:10" s="20" customFormat="1" ht="15" customHeight="1">
      <c r="A14" s="7">
        <v>10</v>
      </c>
      <c r="B14" s="37" t="s">
        <v>147</v>
      </c>
      <c r="C14" s="37" t="s">
        <v>51</v>
      </c>
      <c r="D14" s="38" t="s">
        <v>25</v>
      </c>
      <c r="E14" s="37" t="s">
        <v>86</v>
      </c>
      <c r="F14" s="44">
        <v>0.016828703703703703</v>
      </c>
      <c r="G14" s="44">
        <v>0.016828703703703703</v>
      </c>
      <c r="H14" s="7" t="str">
        <f t="shared" si="0"/>
        <v>3.55/km</v>
      </c>
      <c r="I14" s="8">
        <f t="shared" si="1"/>
        <v>0.001805555555555555</v>
      </c>
      <c r="J14" s="8">
        <f>G14-INDEX($G$5:$G$106,MATCH(D14,$D$5:$D$106,0))</f>
        <v>0.0009837962962962951</v>
      </c>
    </row>
    <row r="15" spans="1:10" s="20" customFormat="1" ht="15" customHeight="1">
      <c r="A15" s="7">
        <v>11</v>
      </c>
      <c r="B15" s="37" t="s">
        <v>262</v>
      </c>
      <c r="C15" s="37" t="s">
        <v>40</v>
      </c>
      <c r="D15" s="38" t="s">
        <v>28</v>
      </c>
      <c r="E15" s="37" t="s">
        <v>148</v>
      </c>
      <c r="F15" s="44">
        <v>0.016863425925925928</v>
      </c>
      <c r="G15" s="44">
        <v>0.016863425925925928</v>
      </c>
      <c r="H15" s="7" t="str">
        <f t="shared" si="0"/>
        <v>3.55/km</v>
      </c>
      <c r="I15" s="8">
        <f t="shared" si="1"/>
        <v>0.0018402777777777792</v>
      </c>
      <c r="J15" s="8">
        <f>G15-INDEX($G$5:$G$106,MATCH(D15,$D$5:$D$106,0))</f>
        <v>0.0008101851851851881</v>
      </c>
    </row>
    <row r="16" spans="1:10" s="20" customFormat="1" ht="15" customHeight="1">
      <c r="A16" s="7">
        <v>12</v>
      </c>
      <c r="B16" s="37" t="s">
        <v>149</v>
      </c>
      <c r="C16" s="37" t="s">
        <v>37</v>
      </c>
      <c r="D16" s="38" t="s">
        <v>34</v>
      </c>
      <c r="E16" s="37" t="s">
        <v>150</v>
      </c>
      <c r="F16" s="44">
        <v>0.016875</v>
      </c>
      <c r="G16" s="44">
        <v>0.016875</v>
      </c>
      <c r="H16" s="7" t="str">
        <f t="shared" si="0"/>
        <v>3.55/km</v>
      </c>
      <c r="I16" s="8">
        <f t="shared" si="1"/>
        <v>0.0018518518518518528</v>
      </c>
      <c r="J16" s="8">
        <f>G16-INDEX($G$5:$G$106,MATCH(D16,$D$5:$D$106,0))</f>
        <v>0.0005902777777777798</v>
      </c>
    </row>
    <row r="17" spans="1:10" s="20" customFormat="1" ht="15" customHeight="1">
      <c r="A17" s="7">
        <v>13</v>
      </c>
      <c r="B17" s="37" t="s">
        <v>70</v>
      </c>
      <c r="C17" s="37" t="s">
        <v>68</v>
      </c>
      <c r="D17" s="38" t="s">
        <v>25</v>
      </c>
      <c r="E17" s="37" t="s">
        <v>151</v>
      </c>
      <c r="F17" s="44">
        <v>0.016909722222222225</v>
      </c>
      <c r="G17" s="44">
        <v>0.016909722222222225</v>
      </c>
      <c r="H17" s="7" t="str">
        <f t="shared" si="0"/>
        <v>3.56/km</v>
      </c>
      <c r="I17" s="8">
        <f t="shared" si="1"/>
        <v>0.001886574074074077</v>
      </c>
      <c r="J17" s="8">
        <f>G17-INDEX($G$5:$G$106,MATCH(D17,$D$5:$D$106,0))</f>
        <v>0.001064814814814817</v>
      </c>
    </row>
    <row r="18" spans="1:10" s="20" customFormat="1" ht="15" customHeight="1">
      <c r="A18" s="7">
        <v>14</v>
      </c>
      <c r="B18" s="37" t="s">
        <v>135</v>
      </c>
      <c r="C18" s="37" t="s">
        <v>61</v>
      </c>
      <c r="D18" s="38" t="s">
        <v>152</v>
      </c>
      <c r="E18" s="37" t="s">
        <v>134</v>
      </c>
      <c r="F18" s="44">
        <v>0.0169212962962963</v>
      </c>
      <c r="G18" s="44">
        <v>0.0169212962962963</v>
      </c>
      <c r="H18" s="7" t="str">
        <f t="shared" si="0"/>
        <v>3.56/km</v>
      </c>
      <c r="I18" s="8">
        <f t="shared" si="1"/>
        <v>0.0018981481481481505</v>
      </c>
      <c r="J18" s="8">
        <f>G18-INDEX($G$5:$G$106,MATCH(D18,$D$5:$D$106,0))</f>
        <v>0</v>
      </c>
    </row>
    <row r="19" spans="1:10" s="20" customFormat="1" ht="15" customHeight="1">
      <c r="A19" s="7">
        <v>15</v>
      </c>
      <c r="B19" s="37" t="s">
        <v>153</v>
      </c>
      <c r="C19" s="37" t="s">
        <v>24</v>
      </c>
      <c r="D19" s="38" t="s">
        <v>136</v>
      </c>
      <c r="E19" s="37" t="s">
        <v>154</v>
      </c>
      <c r="F19" s="44">
        <v>0.016967592592592593</v>
      </c>
      <c r="G19" s="44">
        <v>0.016967592592592593</v>
      </c>
      <c r="H19" s="7" t="str">
        <f t="shared" si="0"/>
        <v>3.56/km</v>
      </c>
      <c r="I19" s="8">
        <f t="shared" si="1"/>
        <v>0.0019444444444444448</v>
      </c>
      <c r="J19" s="8">
        <f>G19-INDEX($G$5:$G$106,MATCH(D19,$D$5:$D$106,0))</f>
        <v>0.0019444444444444448</v>
      </c>
    </row>
    <row r="20" spans="1:10" s="20" customFormat="1" ht="15" customHeight="1">
      <c r="A20" s="7">
        <v>16</v>
      </c>
      <c r="B20" s="37" t="s">
        <v>155</v>
      </c>
      <c r="C20" s="37" t="s">
        <v>30</v>
      </c>
      <c r="D20" s="38" t="s">
        <v>34</v>
      </c>
      <c r="E20" s="37" t="s">
        <v>156</v>
      </c>
      <c r="F20" s="44">
        <v>0.01704861111111111</v>
      </c>
      <c r="G20" s="44">
        <v>0.01704861111111111</v>
      </c>
      <c r="H20" s="7" t="str">
        <f t="shared" si="0"/>
        <v>3.58/km</v>
      </c>
      <c r="I20" s="8">
        <f t="shared" si="1"/>
        <v>0.0020254629629629633</v>
      </c>
      <c r="J20" s="8">
        <f>G20-INDEX($G$5:$G$106,MATCH(D20,$D$5:$D$106,0))</f>
        <v>0.0007638888888888903</v>
      </c>
    </row>
    <row r="21" spans="1:10" s="20" customFormat="1" ht="15" customHeight="1">
      <c r="A21" s="7">
        <v>17</v>
      </c>
      <c r="B21" s="37" t="s">
        <v>157</v>
      </c>
      <c r="C21" s="37" t="s">
        <v>36</v>
      </c>
      <c r="D21" s="38" t="s">
        <v>28</v>
      </c>
      <c r="E21" s="37" t="s">
        <v>31</v>
      </c>
      <c r="F21" s="44">
        <v>0.01709490740740741</v>
      </c>
      <c r="G21" s="44">
        <v>0.01709490740740741</v>
      </c>
      <c r="H21" s="7" t="str">
        <f t="shared" si="0"/>
        <v>3.58/km</v>
      </c>
      <c r="I21" s="8">
        <f t="shared" si="1"/>
        <v>0.002071759259259261</v>
      </c>
      <c r="J21" s="8">
        <f>G21-INDEX($G$5:$G$106,MATCH(D21,$D$5:$D$106,0))</f>
        <v>0.00104166666666667</v>
      </c>
    </row>
    <row r="22" spans="1:10" s="20" customFormat="1" ht="15" customHeight="1">
      <c r="A22" s="7">
        <v>18</v>
      </c>
      <c r="B22" s="37" t="s">
        <v>158</v>
      </c>
      <c r="C22" s="37" t="s">
        <v>24</v>
      </c>
      <c r="D22" s="38" t="s">
        <v>23</v>
      </c>
      <c r="E22" s="37" t="s">
        <v>86</v>
      </c>
      <c r="F22" s="44">
        <v>0.01733796296296296</v>
      </c>
      <c r="G22" s="44">
        <v>0.01733796296296296</v>
      </c>
      <c r="H22" s="7" t="str">
        <f t="shared" si="0"/>
        <v>4.02/km</v>
      </c>
      <c r="I22" s="8">
        <f t="shared" si="1"/>
        <v>0.002314814814814813</v>
      </c>
      <c r="J22" s="8">
        <f>G22-INDEX($G$5:$G$106,MATCH(D22,$D$5:$D$106,0))</f>
        <v>0.0009490740740740709</v>
      </c>
    </row>
    <row r="23" spans="1:10" s="20" customFormat="1" ht="15" customHeight="1">
      <c r="A23" s="7">
        <v>19</v>
      </c>
      <c r="B23" s="37" t="s">
        <v>159</v>
      </c>
      <c r="C23" s="37" t="s">
        <v>39</v>
      </c>
      <c r="D23" s="38" t="s">
        <v>34</v>
      </c>
      <c r="E23" s="37" t="s">
        <v>151</v>
      </c>
      <c r="F23" s="44">
        <v>0.01734953703703704</v>
      </c>
      <c r="G23" s="44">
        <v>0.01734953703703704</v>
      </c>
      <c r="H23" s="7" t="str">
        <f t="shared" si="0"/>
        <v>4.02/km</v>
      </c>
      <c r="I23" s="8">
        <f t="shared" si="1"/>
        <v>0.00232638888888889</v>
      </c>
      <c r="J23" s="8">
        <f>G23-INDEX($G$5:$G$106,MATCH(D23,$D$5:$D$106,0))</f>
        <v>0.001064814814814817</v>
      </c>
    </row>
    <row r="24" spans="1:10" s="20" customFormat="1" ht="15" customHeight="1">
      <c r="A24" s="7">
        <v>20</v>
      </c>
      <c r="B24" s="37" t="s">
        <v>8</v>
      </c>
      <c r="C24" s="37" t="s">
        <v>22</v>
      </c>
      <c r="D24" s="38" t="s">
        <v>41</v>
      </c>
      <c r="E24" s="37" t="s">
        <v>151</v>
      </c>
      <c r="F24" s="44">
        <v>0.01734953703703704</v>
      </c>
      <c r="G24" s="44">
        <v>0.01734953703703704</v>
      </c>
      <c r="H24" s="7" t="str">
        <f t="shared" si="0"/>
        <v>4.02/km</v>
      </c>
      <c r="I24" s="8">
        <f t="shared" si="1"/>
        <v>0.00232638888888889</v>
      </c>
      <c r="J24" s="8">
        <f>G24-INDEX($G$5:$G$106,MATCH(D24,$D$5:$D$106,0))</f>
        <v>0.001226851851851854</v>
      </c>
    </row>
    <row r="25" spans="1:10" s="20" customFormat="1" ht="15" customHeight="1">
      <c r="A25" s="7">
        <v>21</v>
      </c>
      <c r="B25" s="37" t="s">
        <v>266</v>
      </c>
      <c r="C25" s="37" t="s">
        <v>55</v>
      </c>
      <c r="D25" s="38" t="s">
        <v>25</v>
      </c>
      <c r="E25" s="37" t="s">
        <v>150</v>
      </c>
      <c r="F25" s="44">
        <v>0.017430555555555557</v>
      </c>
      <c r="G25" s="44">
        <v>0.017430555555555557</v>
      </c>
      <c r="H25" s="7" t="str">
        <f t="shared" si="0"/>
        <v>4.03/km</v>
      </c>
      <c r="I25" s="8">
        <f t="shared" si="1"/>
        <v>0.0024074074074074085</v>
      </c>
      <c r="J25" s="8">
        <f>G25-INDEX($G$5:$G$106,MATCH(D25,$D$5:$D$106,0))</f>
        <v>0.0015856481481481485</v>
      </c>
    </row>
    <row r="26" spans="1:10" s="20" customFormat="1" ht="15" customHeight="1">
      <c r="A26" s="7">
        <v>22</v>
      </c>
      <c r="B26" s="37" t="s">
        <v>88</v>
      </c>
      <c r="C26" s="37" t="s">
        <v>258</v>
      </c>
      <c r="D26" s="38" t="s">
        <v>25</v>
      </c>
      <c r="E26" s="37" t="s">
        <v>150</v>
      </c>
      <c r="F26" s="44">
        <v>0.01758101851851852</v>
      </c>
      <c r="G26" s="44">
        <v>0.01758101851851852</v>
      </c>
      <c r="H26" s="7" t="str">
        <f t="shared" si="0"/>
        <v>4.05/km</v>
      </c>
      <c r="I26" s="8">
        <f t="shared" si="1"/>
        <v>0.002557870370370372</v>
      </c>
      <c r="J26" s="8">
        <f>G26-INDEX($G$5:$G$106,MATCH(D26,$D$5:$D$106,0))</f>
        <v>0.0017361111111111119</v>
      </c>
    </row>
    <row r="27" spans="1:10" s="20" customFormat="1" ht="15" customHeight="1">
      <c r="A27" s="7">
        <v>23</v>
      </c>
      <c r="B27" s="37" t="s">
        <v>160</v>
      </c>
      <c r="C27" s="37" t="s">
        <v>161</v>
      </c>
      <c r="D27" s="38" t="s">
        <v>28</v>
      </c>
      <c r="E27" s="37" t="s">
        <v>273</v>
      </c>
      <c r="F27" s="44">
        <v>0.01758101851851852</v>
      </c>
      <c r="G27" s="44">
        <v>0.01758101851851852</v>
      </c>
      <c r="H27" s="7" t="str">
        <f t="shared" si="0"/>
        <v>4.05/km</v>
      </c>
      <c r="I27" s="8">
        <f t="shared" si="1"/>
        <v>0.002557870370370372</v>
      </c>
      <c r="J27" s="8">
        <f>G27-INDEX($G$5:$G$106,MATCH(D27,$D$5:$D$106,0))</f>
        <v>0.0015277777777777807</v>
      </c>
    </row>
    <row r="28" spans="1:10" s="20" customFormat="1" ht="15" customHeight="1">
      <c r="A28" s="25">
        <v>24</v>
      </c>
      <c r="B28" s="41" t="s">
        <v>162</v>
      </c>
      <c r="C28" s="41" t="s">
        <v>33</v>
      </c>
      <c r="D28" s="42" t="s">
        <v>136</v>
      </c>
      <c r="E28" s="41" t="s">
        <v>255</v>
      </c>
      <c r="F28" s="45">
        <v>0.01761574074074074</v>
      </c>
      <c r="G28" s="45">
        <v>0.01761574074074074</v>
      </c>
      <c r="H28" s="25" t="str">
        <f t="shared" si="0"/>
        <v>4.05/km</v>
      </c>
      <c r="I28" s="29">
        <f t="shared" si="1"/>
        <v>0.0025925925925925925</v>
      </c>
      <c r="J28" s="29">
        <f>G28-INDEX($G$5:$G$106,MATCH(D28,$D$5:$D$106,0))</f>
        <v>0.0025925925925925925</v>
      </c>
    </row>
    <row r="29" spans="1:10" s="20" customFormat="1" ht="15" customHeight="1">
      <c r="A29" s="25">
        <v>25</v>
      </c>
      <c r="B29" s="41" t="s">
        <v>163</v>
      </c>
      <c r="C29" s="41" t="s">
        <v>75</v>
      </c>
      <c r="D29" s="42" t="s">
        <v>63</v>
      </c>
      <c r="E29" s="41" t="s">
        <v>255</v>
      </c>
      <c r="F29" s="45">
        <v>0.01775462962962963</v>
      </c>
      <c r="G29" s="45">
        <v>0.01775462962962963</v>
      </c>
      <c r="H29" s="25" t="str">
        <f t="shared" si="0"/>
        <v>4.07/km</v>
      </c>
      <c r="I29" s="29">
        <f t="shared" si="1"/>
        <v>0.0027314814814814823</v>
      </c>
      <c r="J29" s="29">
        <f>G29-INDEX($G$5:$G$106,MATCH(D29,$D$5:$D$106,0))</f>
        <v>0</v>
      </c>
    </row>
    <row r="30" spans="1:10" s="20" customFormat="1" ht="15" customHeight="1">
      <c r="A30" s="7">
        <v>26</v>
      </c>
      <c r="B30" s="37" t="s">
        <v>164</v>
      </c>
      <c r="C30" s="37" t="s">
        <v>44</v>
      </c>
      <c r="D30" s="38" t="s">
        <v>136</v>
      </c>
      <c r="E30" s="37" t="s">
        <v>144</v>
      </c>
      <c r="F30" s="44">
        <v>0.017870370370370373</v>
      </c>
      <c r="G30" s="44">
        <v>0.017870370370370373</v>
      </c>
      <c r="H30" s="7" t="str">
        <f t="shared" si="0"/>
        <v>4.09/km</v>
      </c>
      <c r="I30" s="8">
        <f t="shared" si="1"/>
        <v>0.002847222222222225</v>
      </c>
      <c r="J30" s="8">
        <f>G30-INDEX($G$5:$G$106,MATCH(D30,$D$5:$D$106,0))</f>
        <v>0.002847222222222225</v>
      </c>
    </row>
    <row r="31" spans="1:10" s="20" customFormat="1" ht="15" customHeight="1">
      <c r="A31" s="7">
        <v>27</v>
      </c>
      <c r="B31" s="37" t="s">
        <v>165</v>
      </c>
      <c r="C31" s="37" t="s">
        <v>84</v>
      </c>
      <c r="D31" s="38" t="s">
        <v>41</v>
      </c>
      <c r="E31" s="37" t="s">
        <v>134</v>
      </c>
      <c r="F31" s="44">
        <v>0.01806712962962963</v>
      </c>
      <c r="G31" s="44">
        <v>0.01806712962962963</v>
      </c>
      <c r="H31" s="7" t="str">
        <f t="shared" si="0"/>
        <v>4.12/km</v>
      </c>
      <c r="I31" s="8">
        <f t="shared" si="1"/>
        <v>0.0030439814814814826</v>
      </c>
      <c r="J31" s="8">
        <f>G31-INDEX($G$5:$G$106,MATCH(D31,$D$5:$D$106,0))</f>
        <v>0.0019444444444444466</v>
      </c>
    </row>
    <row r="32" spans="1:10" s="20" customFormat="1" ht="15" customHeight="1">
      <c r="A32" s="7">
        <v>28</v>
      </c>
      <c r="B32" s="37" t="s">
        <v>166</v>
      </c>
      <c r="C32" s="37" t="s">
        <v>263</v>
      </c>
      <c r="D32" s="38" t="s">
        <v>25</v>
      </c>
      <c r="E32" s="37" t="s">
        <v>167</v>
      </c>
      <c r="F32" s="44">
        <v>0.018125</v>
      </c>
      <c r="G32" s="44">
        <v>0.018125</v>
      </c>
      <c r="H32" s="7" t="str">
        <f t="shared" si="0"/>
        <v>4.13/km</v>
      </c>
      <c r="I32" s="8">
        <f aca="true" t="shared" si="2" ref="I32:I70">G32-$G$5</f>
        <v>0.0031018518518518504</v>
      </c>
      <c r="J32" s="8">
        <f>G32-INDEX($G$5:$G$106,MATCH(D32,$D$5:$D$106,0))</f>
        <v>0.0022800925925925905</v>
      </c>
    </row>
    <row r="33" spans="1:10" s="20" customFormat="1" ht="15" customHeight="1">
      <c r="A33" s="7">
        <v>29</v>
      </c>
      <c r="B33" s="37" t="s">
        <v>168</v>
      </c>
      <c r="C33" s="37" t="s">
        <v>79</v>
      </c>
      <c r="D33" s="38" t="s">
        <v>136</v>
      </c>
      <c r="E33" s="37" t="s">
        <v>169</v>
      </c>
      <c r="F33" s="44">
        <v>0.01815972222222222</v>
      </c>
      <c r="G33" s="44">
        <v>0.01815972222222222</v>
      </c>
      <c r="H33" s="7" t="str">
        <f t="shared" si="0"/>
        <v>4.13/km</v>
      </c>
      <c r="I33" s="8">
        <f t="shared" si="2"/>
        <v>0.003136574074074071</v>
      </c>
      <c r="J33" s="8">
        <f>G33-INDEX($G$5:$G$106,MATCH(D33,$D$5:$D$106,0))</f>
        <v>0.003136574074074071</v>
      </c>
    </row>
    <row r="34" spans="1:10" s="20" customFormat="1" ht="15" customHeight="1">
      <c r="A34" s="7">
        <v>30</v>
      </c>
      <c r="B34" s="37" t="s">
        <v>88</v>
      </c>
      <c r="C34" s="37" t="s">
        <v>74</v>
      </c>
      <c r="D34" s="38" t="s">
        <v>60</v>
      </c>
      <c r="E34" s="37" t="s">
        <v>86</v>
      </c>
      <c r="F34" s="44">
        <v>0.018194444444444444</v>
      </c>
      <c r="G34" s="44">
        <v>0.018194444444444444</v>
      </c>
      <c r="H34" s="7" t="str">
        <f t="shared" si="0"/>
        <v>4.14/km</v>
      </c>
      <c r="I34" s="8">
        <f t="shared" si="2"/>
        <v>0.0031712962962962953</v>
      </c>
      <c r="J34" s="8">
        <f>G34-INDEX($G$5:$G$106,MATCH(D34,$D$5:$D$106,0))</f>
        <v>0</v>
      </c>
    </row>
    <row r="35" spans="1:10" s="20" customFormat="1" ht="15" customHeight="1">
      <c r="A35" s="7">
        <v>31</v>
      </c>
      <c r="B35" s="37" t="s">
        <v>170</v>
      </c>
      <c r="C35" s="37" t="s">
        <v>27</v>
      </c>
      <c r="D35" s="38" t="s">
        <v>25</v>
      </c>
      <c r="E35" s="37" t="s">
        <v>144</v>
      </c>
      <c r="F35" s="44">
        <v>0.018449074074074073</v>
      </c>
      <c r="G35" s="44">
        <v>0.018449074074074073</v>
      </c>
      <c r="H35" s="7" t="str">
        <f t="shared" si="0"/>
        <v>4.17/km</v>
      </c>
      <c r="I35" s="8">
        <f t="shared" si="2"/>
        <v>0.0034259259259259243</v>
      </c>
      <c r="J35" s="8">
        <f>G35-INDEX($G$5:$G$106,MATCH(D35,$D$5:$D$106,0))</f>
        <v>0.0026041666666666644</v>
      </c>
    </row>
    <row r="36" spans="1:10" s="20" customFormat="1" ht="15" customHeight="1">
      <c r="A36" s="7">
        <v>32</v>
      </c>
      <c r="B36" s="37" t="s">
        <v>171</v>
      </c>
      <c r="C36" s="37" t="s">
        <v>52</v>
      </c>
      <c r="D36" s="38" t="s">
        <v>63</v>
      </c>
      <c r="E36" s="37" t="s">
        <v>156</v>
      </c>
      <c r="F36" s="44">
        <v>0.018645833333333334</v>
      </c>
      <c r="G36" s="44">
        <v>0.018645833333333334</v>
      </c>
      <c r="H36" s="7" t="str">
        <f t="shared" si="0"/>
        <v>4.20/km</v>
      </c>
      <c r="I36" s="8">
        <f t="shared" si="2"/>
        <v>0.0036226851851851854</v>
      </c>
      <c r="J36" s="8">
        <f>G36-INDEX($G$5:$G$106,MATCH(D36,$D$5:$D$106,0))</f>
        <v>0.0008912037037037031</v>
      </c>
    </row>
    <row r="37" spans="1:10" s="20" customFormat="1" ht="15" customHeight="1">
      <c r="A37" s="7">
        <v>33</v>
      </c>
      <c r="B37" s="37" t="s">
        <v>172</v>
      </c>
      <c r="C37" s="37" t="s">
        <v>22</v>
      </c>
      <c r="D37" s="38" t="s">
        <v>25</v>
      </c>
      <c r="E37" s="37" t="s">
        <v>173</v>
      </c>
      <c r="F37" s="44">
        <v>0.018657407407407407</v>
      </c>
      <c r="G37" s="44">
        <v>0.018657407407407407</v>
      </c>
      <c r="H37" s="7" t="str">
        <f t="shared" si="0"/>
        <v>4.20/km</v>
      </c>
      <c r="I37" s="8">
        <f t="shared" si="2"/>
        <v>0.003634259259259259</v>
      </c>
      <c r="J37" s="8">
        <f>G37-INDEX($G$5:$G$106,MATCH(D37,$D$5:$D$106,0))</f>
        <v>0.002812499999999999</v>
      </c>
    </row>
    <row r="38" spans="1:10" s="20" customFormat="1" ht="15" customHeight="1">
      <c r="A38" s="7">
        <v>34</v>
      </c>
      <c r="B38" s="37" t="s">
        <v>174</v>
      </c>
      <c r="C38" s="37" t="s">
        <v>22</v>
      </c>
      <c r="D38" s="38" t="s">
        <v>23</v>
      </c>
      <c r="E38" s="37" t="s">
        <v>151</v>
      </c>
      <c r="F38" s="44">
        <v>0.018680555555555554</v>
      </c>
      <c r="G38" s="44">
        <v>0.018680555555555554</v>
      </c>
      <c r="H38" s="7" t="str">
        <f t="shared" si="0"/>
        <v>4.20/km</v>
      </c>
      <c r="I38" s="8">
        <f t="shared" si="2"/>
        <v>0.003657407407407406</v>
      </c>
      <c r="J38" s="8">
        <f>G38-INDEX($G$5:$G$106,MATCH(D38,$D$5:$D$106,0))</f>
        <v>0.002291666666666664</v>
      </c>
    </row>
    <row r="39" spans="1:10" s="20" customFormat="1" ht="15" customHeight="1">
      <c r="A39" s="7">
        <v>35</v>
      </c>
      <c r="B39" s="37" t="s">
        <v>175</v>
      </c>
      <c r="C39" s="37" t="s">
        <v>19</v>
      </c>
      <c r="D39" s="38" t="s">
        <v>41</v>
      </c>
      <c r="E39" s="37" t="s">
        <v>156</v>
      </c>
      <c r="F39" s="44">
        <v>0.018935185185185183</v>
      </c>
      <c r="G39" s="44">
        <v>0.018935185185185183</v>
      </c>
      <c r="H39" s="7" t="str">
        <f t="shared" si="0"/>
        <v>4.24/km</v>
      </c>
      <c r="I39" s="8">
        <f t="shared" si="2"/>
        <v>0.003912037037037035</v>
      </c>
      <c r="J39" s="8">
        <f>G39-INDEX($G$5:$G$106,MATCH(D39,$D$5:$D$106,0))</f>
        <v>0.002812499999999999</v>
      </c>
    </row>
    <row r="40" spans="1:10" s="20" customFormat="1" ht="15" customHeight="1">
      <c r="A40" s="7">
        <v>36</v>
      </c>
      <c r="B40" s="37" t="s">
        <v>176</v>
      </c>
      <c r="C40" s="37" t="s">
        <v>32</v>
      </c>
      <c r="D40" s="38" t="s">
        <v>25</v>
      </c>
      <c r="E40" s="37" t="s">
        <v>144</v>
      </c>
      <c r="F40" s="44">
        <v>0.018958333333333334</v>
      </c>
      <c r="G40" s="44">
        <v>0.018958333333333334</v>
      </c>
      <c r="H40" s="7" t="str">
        <f t="shared" si="0"/>
        <v>4.24/km</v>
      </c>
      <c r="I40" s="8">
        <f t="shared" si="2"/>
        <v>0.003935185185185186</v>
      </c>
      <c r="J40" s="8">
        <f>G40-INDEX($G$5:$G$106,MATCH(D40,$D$5:$D$106,0))</f>
        <v>0.0031134259259259257</v>
      </c>
    </row>
    <row r="41" spans="1:10" s="20" customFormat="1" ht="15" customHeight="1">
      <c r="A41" s="7">
        <v>37</v>
      </c>
      <c r="B41" s="37" t="s">
        <v>177</v>
      </c>
      <c r="C41" s="37" t="s">
        <v>40</v>
      </c>
      <c r="D41" s="38" t="s">
        <v>41</v>
      </c>
      <c r="E41" s="37" t="s">
        <v>178</v>
      </c>
      <c r="F41" s="44">
        <v>0.018993055555555558</v>
      </c>
      <c r="G41" s="44">
        <v>0.018993055555555558</v>
      </c>
      <c r="H41" s="7" t="str">
        <f t="shared" si="0"/>
        <v>4.25/km</v>
      </c>
      <c r="I41" s="8">
        <f t="shared" si="2"/>
        <v>0.00396990740740741</v>
      </c>
      <c r="J41" s="8">
        <f>G41-INDEX($G$5:$G$106,MATCH(D41,$D$5:$D$106,0))</f>
        <v>0.002870370370370374</v>
      </c>
    </row>
    <row r="42" spans="1:10" s="20" customFormat="1" ht="15" customHeight="1">
      <c r="A42" s="7">
        <v>38</v>
      </c>
      <c r="B42" s="37" t="s">
        <v>4</v>
      </c>
      <c r="C42" s="37" t="s">
        <v>33</v>
      </c>
      <c r="D42" s="38" t="s">
        <v>23</v>
      </c>
      <c r="E42" s="37" t="s">
        <v>144</v>
      </c>
      <c r="F42" s="44">
        <v>0.019050925925925926</v>
      </c>
      <c r="G42" s="44">
        <v>0.019050925925925926</v>
      </c>
      <c r="H42" s="7" t="str">
        <f t="shared" si="0"/>
        <v>4.25/km</v>
      </c>
      <c r="I42" s="8">
        <f t="shared" si="2"/>
        <v>0.004027777777777778</v>
      </c>
      <c r="J42" s="8">
        <f>G42-INDEX($G$5:$G$106,MATCH(D42,$D$5:$D$106,0))</f>
        <v>0.0026620370370370357</v>
      </c>
    </row>
    <row r="43" spans="1:10" s="20" customFormat="1" ht="15" customHeight="1">
      <c r="A43" s="7">
        <v>39</v>
      </c>
      <c r="B43" s="37" t="s">
        <v>179</v>
      </c>
      <c r="C43" s="37" t="s">
        <v>65</v>
      </c>
      <c r="D43" s="38" t="s">
        <v>23</v>
      </c>
      <c r="E43" s="37" t="s">
        <v>180</v>
      </c>
      <c r="F43" s="44">
        <v>0.019050925925925926</v>
      </c>
      <c r="G43" s="44">
        <v>0.019050925925925926</v>
      </c>
      <c r="H43" s="7" t="str">
        <f t="shared" si="0"/>
        <v>4.25/km</v>
      </c>
      <c r="I43" s="8">
        <f t="shared" si="2"/>
        <v>0.004027777777777778</v>
      </c>
      <c r="J43" s="8">
        <f>G43-INDEX($G$5:$G$106,MATCH(D43,$D$5:$D$106,0))</f>
        <v>0.0026620370370370357</v>
      </c>
    </row>
    <row r="44" spans="1:10" s="20" customFormat="1" ht="15" customHeight="1">
      <c r="A44" s="7">
        <v>40</v>
      </c>
      <c r="B44" s="37" t="s">
        <v>181</v>
      </c>
      <c r="C44" s="37" t="s">
        <v>43</v>
      </c>
      <c r="D44" s="38" t="s">
        <v>34</v>
      </c>
      <c r="E44" s="37" t="s">
        <v>182</v>
      </c>
      <c r="F44" s="44">
        <v>0.019108796296296294</v>
      </c>
      <c r="G44" s="44">
        <v>0.019108796296296294</v>
      </c>
      <c r="H44" s="7" t="str">
        <f t="shared" si="0"/>
        <v>4.26/km</v>
      </c>
      <c r="I44" s="8">
        <f t="shared" si="2"/>
        <v>0.0040856481481481455</v>
      </c>
      <c r="J44" s="8">
        <f>G44-INDEX($G$5:$G$106,MATCH(D44,$D$5:$D$106,0))</f>
        <v>0.0028240740740740726</v>
      </c>
    </row>
    <row r="45" spans="1:10" s="20" customFormat="1" ht="15" customHeight="1">
      <c r="A45" s="7">
        <v>41</v>
      </c>
      <c r="B45" s="37" t="s">
        <v>183</v>
      </c>
      <c r="C45" s="37" t="s">
        <v>267</v>
      </c>
      <c r="D45" s="38" t="s">
        <v>23</v>
      </c>
      <c r="E45" s="37" t="s">
        <v>150</v>
      </c>
      <c r="F45" s="44">
        <v>0.01943287037037037</v>
      </c>
      <c r="G45" s="44">
        <v>0.01943287037037037</v>
      </c>
      <c r="H45" s="7" t="str">
        <f t="shared" si="0"/>
        <v>4.31/km</v>
      </c>
      <c r="I45" s="8">
        <f t="shared" si="2"/>
        <v>0.004409722222222223</v>
      </c>
      <c r="J45" s="8">
        <f>G45-INDEX($G$5:$G$106,MATCH(D45,$D$5:$D$106,0))</f>
        <v>0.003043981481481481</v>
      </c>
    </row>
    <row r="46" spans="1:10" s="20" customFormat="1" ht="15" customHeight="1">
      <c r="A46" s="7">
        <v>42</v>
      </c>
      <c r="B46" s="37" t="s">
        <v>184</v>
      </c>
      <c r="C46" s="37" t="s">
        <v>35</v>
      </c>
      <c r="D46" s="38" t="s">
        <v>28</v>
      </c>
      <c r="E46" s="37" t="s">
        <v>156</v>
      </c>
      <c r="F46" s="44">
        <v>0.01951388888888889</v>
      </c>
      <c r="G46" s="44">
        <v>0.01951388888888889</v>
      </c>
      <c r="H46" s="7" t="str">
        <f t="shared" si="0"/>
        <v>4.32/km</v>
      </c>
      <c r="I46" s="8">
        <f t="shared" si="2"/>
        <v>0.004490740740740741</v>
      </c>
      <c r="J46" s="8">
        <f>G46-INDEX($G$5:$G$106,MATCH(D46,$D$5:$D$106,0))</f>
        <v>0.00346064814814815</v>
      </c>
    </row>
    <row r="47" spans="1:10" s="20" customFormat="1" ht="15" customHeight="1">
      <c r="A47" s="7">
        <v>43</v>
      </c>
      <c r="B47" s="37" t="s">
        <v>185</v>
      </c>
      <c r="C47" s="37" t="s">
        <v>37</v>
      </c>
      <c r="D47" s="38" t="s">
        <v>28</v>
      </c>
      <c r="E47" s="37" t="s">
        <v>150</v>
      </c>
      <c r="F47" s="44">
        <v>0.019675925925925927</v>
      </c>
      <c r="G47" s="44">
        <v>0.019675925925925927</v>
      </c>
      <c r="H47" s="7" t="str">
        <f t="shared" si="0"/>
        <v>4.34/km</v>
      </c>
      <c r="I47" s="8">
        <f t="shared" si="2"/>
        <v>0.004652777777777778</v>
      </c>
      <c r="J47" s="8">
        <f>G47-INDEX($G$5:$G$106,MATCH(D47,$D$5:$D$106,0))</f>
        <v>0.003622685185185187</v>
      </c>
    </row>
    <row r="48" spans="1:10" s="20" customFormat="1" ht="15" customHeight="1">
      <c r="A48" s="7">
        <v>44</v>
      </c>
      <c r="B48" s="37" t="s">
        <v>186</v>
      </c>
      <c r="C48" s="37" t="s">
        <v>46</v>
      </c>
      <c r="D48" s="38" t="s">
        <v>25</v>
      </c>
      <c r="E48" s="37" t="s">
        <v>187</v>
      </c>
      <c r="F48" s="44">
        <v>0.01980324074074074</v>
      </c>
      <c r="G48" s="44">
        <v>0.01980324074074074</v>
      </c>
      <c r="H48" s="7" t="str">
        <f t="shared" si="0"/>
        <v>4.36/km</v>
      </c>
      <c r="I48" s="8">
        <f t="shared" si="2"/>
        <v>0.004780092592592591</v>
      </c>
      <c r="J48" s="8">
        <f>G48-INDEX($G$5:$G$106,MATCH(D48,$D$5:$D$106,0))</f>
        <v>0.003958333333333331</v>
      </c>
    </row>
    <row r="49" spans="1:10" s="20" customFormat="1" ht="15" customHeight="1">
      <c r="A49" s="7">
        <v>45</v>
      </c>
      <c r="B49" s="37" t="s">
        <v>188</v>
      </c>
      <c r="C49" s="37" t="s">
        <v>76</v>
      </c>
      <c r="D49" s="38" t="s">
        <v>25</v>
      </c>
      <c r="E49" s="37" t="s">
        <v>150</v>
      </c>
      <c r="F49" s="44">
        <v>0.019837962962962963</v>
      </c>
      <c r="G49" s="44">
        <v>0.019837962962962963</v>
      </c>
      <c r="H49" s="7" t="str">
        <f t="shared" si="0"/>
        <v>4.36/km</v>
      </c>
      <c r="I49" s="8">
        <f t="shared" si="2"/>
        <v>0.004814814814814815</v>
      </c>
      <c r="J49" s="8">
        <f>G49-INDEX($G$5:$G$106,MATCH(D49,$D$5:$D$106,0))</f>
        <v>0.003993055555555555</v>
      </c>
    </row>
    <row r="50" spans="1:10" s="20" customFormat="1" ht="15" customHeight="1">
      <c r="A50" s="7">
        <v>46</v>
      </c>
      <c r="B50" s="37" t="s">
        <v>189</v>
      </c>
      <c r="C50" s="37" t="s">
        <v>54</v>
      </c>
      <c r="D50" s="38" t="s">
        <v>34</v>
      </c>
      <c r="E50" s="37" t="s">
        <v>144</v>
      </c>
      <c r="F50" s="44">
        <v>0.01989583333333333</v>
      </c>
      <c r="G50" s="44">
        <v>0.01989583333333333</v>
      </c>
      <c r="H50" s="7" t="str">
        <f t="shared" si="0"/>
        <v>4.37/km</v>
      </c>
      <c r="I50" s="8">
        <f t="shared" si="2"/>
        <v>0.004872685185185183</v>
      </c>
      <c r="J50" s="8">
        <f>G50-INDEX($G$5:$G$106,MATCH(D50,$D$5:$D$106,0))</f>
        <v>0.00361111111111111</v>
      </c>
    </row>
    <row r="51" spans="1:10" s="20" customFormat="1" ht="15" customHeight="1">
      <c r="A51" s="7">
        <v>47</v>
      </c>
      <c r="B51" s="37" t="s">
        <v>270</v>
      </c>
      <c r="C51" s="37" t="s">
        <v>190</v>
      </c>
      <c r="D51" s="38" t="s">
        <v>41</v>
      </c>
      <c r="E51" s="37" t="s">
        <v>182</v>
      </c>
      <c r="F51" s="44">
        <v>0.019918981481481482</v>
      </c>
      <c r="G51" s="44">
        <v>0.019918981481481482</v>
      </c>
      <c r="H51" s="7" t="str">
        <f t="shared" si="0"/>
        <v>4.38/km</v>
      </c>
      <c r="I51" s="8">
        <f t="shared" si="2"/>
        <v>0.004895833333333334</v>
      </c>
      <c r="J51" s="8">
        <f>G51-INDEX($G$5:$G$106,MATCH(D51,$D$5:$D$106,0))</f>
        <v>0.0037962962962962976</v>
      </c>
    </row>
    <row r="52" spans="1:10" s="20" customFormat="1" ht="15" customHeight="1">
      <c r="A52" s="7">
        <v>48</v>
      </c>
      <c r="B52" s="37" t="s">
        <v>91</v>
      </c>
      <c r="C52" s="37" t="s">
        <v>45</v>
      </c>
      <c r="D52" s="38" t="s">
        <v>41</v>
      </c>
      <c r="E52" s="37" t="s">
        <v>144</v>
      </c>
      <c r="F52" s="44">
        <v>0.01994212962962963</v>
      </c>
      <c r="G52" s="44">
        <v>0.01994212962962963</v>
      </c>
      <c r="H52" s="7" t="str">
        <f t="shared" si="0"/>
        <v>4.38/km</v>
      </c>
      <c r="I52" s="8">
        <f t="shared" si="2"/>
        <v>0.004918981481481481</v>
      </c>
      <c r="J52" s="8">
        <f>G52-INDEX($G$5:$G$106,MATCH(D52,$D$5:$D$106,0))</f>
        <v>0.0038194444444444448</v>
      </c>
    </row>
    <row r="53" spans="1:10" s="20" customFormat="1" ht="15" customHeight="1">
      <c r="A53" s="7">
        <v>49</v>
      </c>
      <c r="B53" s="37" t="s">
        <v>191</v>
      </c>
      <c r="C53" s="37" t="s">
        <v>73</v>
      </c>
      <c r="D53" s="38" t="s">
        <v>25</v>
      </c>
      <c r="E53" s="37" t="s">
        <v>150</v>
      </c>
      <c r="F53" s="44">
        <v>0.02003472222222222</v>
      </c>
      <c r="G53" s="44">
        <v>0.02003472222222222</v>
      </c>
      <c r="H53" s="7" t="str">
        <f t="shared" si="0"/>
        <v>4.39/km</v>
      </c>
      <c r="I53" s="8">
        <f t="shared" si="2"/>
        <v>0.005011574074074073</v>
      </c>
      <c r="J53" s="8">
        <f>G53-INDEX($G$5:$G$106,MATCH(D53,$D$5:$D$106,0))</f>
        <v>0.004189814814814813</v>
      </c>
    </row>
    <row r="54" spans="1:10" s="20" customFormat="1" ht="15" customHeight="1">
      <c r="A54" s="7">
        <v>50</v>
      </c>
      <c r="B54" s="37" t="s">
        <v>192</v>
      </c>
      <c r="C54" s="37" t="s">
        <v>93</v>
      </c>
      <c r="D54" s="38" t="s">
        <v>49</v>
      </c>
      <c r="E54" s="37" t="s">
        <v>193</v>
      </c>
      <c r="F54" s="44">
        <v>0.02003472222222222</v>
      </c>
      <c r="G54" s="44">
        <v>0.02003472222222222</v>
      </c>
      <c r="H54" s="7" t="str">
        <f t="shared" si="0"/>
        <v>4.39/km</v>
      </c>
      <c r="I54" s="8">
        <f t="shared" si="2"/>
        <v>0.005011574074074073</v>
      </c>
      <c r="J54" s="8">
        <f>G54-INDEX($G$5:$G$106,MATCH(D54,$D$5:$D$106,0))</f>
        <v>0</v>
      </c>
    </row>
    <row r="55" spans="1:10" s="20" customFormat="1" ht="15" customHeight="1">
      <c r="A55" s="7">
        <v>51</v>
      </c>
      <c r="B55" s="37" t="s">
        <v>194</v>
      </c>
      <c r="C55" s="37" t="s">
        <v>30</v>
      </c>
      <c r="D55" s="38" t="s">
        <v>25</v>
      </c>
      <c r="E55" s="37" t="s">
        <v>150</v>
      </c>
      <c r="F55" s="44">
        <v>0.020266203703703703</v>
      </c>
      <c r="G55" s="44">
        <v>0.020266203703703703</v>
      </c>
      <c r="H55" s="7" t="str">
        <f t="shared" si="0"/>
        <v>4.42/km</v>
      </c>
      <c r="I55" s="8">
        <f t="shared" si="2"/>
        <v>0.005243055555555555</v>
      </c>
      <c r="J55" s="8">
        <f>G55-INDEX($G$5:$G$106,MATCH(D55,$D$5:$D$106,0))</f>
        <v>0.004421296296296295</v>
      </c>
    </row>
    <row r="56" spans="1:10" s="20" customFormat="1" ht="15" customHeight="1">
      <c r="A56" s="7">
        <v>52</v>
      </c>
      <c r="B56" s="37" t="s">
        <v>195</v>
      </c>
      <c r="C56" s="37" t="s">
        <v>196</v>
      </c>
      <c r="D56" s="38" t="s">
        <v>28</v>
      </c>
      <c r="E56" s="37" t="s">
        <v>144</v>
      </c>
      <c r="F56" s="44">
        <v>0.02028935185185185</v>
      </c>
      <c r="G56" s="44">
        <v>0.02028935185185185</v>
      </c>
      <c r="H56" s="7" t="str">
        <f t="shared" si="0"/>
        <v>4.43/km</v>
      </c>
      <c r="I56" s="8">
        <f t="shared" si="2"/>
        <v>0.005266203703703702</v>
      </c>
      <c r="J56" s="8">
        <f>G56-INDEX($G$5:$G$106,MATCH(D56,$D$5:$D$106,0))</f>
        <v>0.004236111111111111</v>
      </c>
    </row>
    <row r="57" spans="1:10" s="20" customFormat="1" ht="15" customHeight="1">
      <c r="A57" s="7">
        <v>53</v>
      </c>
      <c r="B57" s="37" t="s">
        <v>197</v>
      </c>
      <c r="C57" s="37" t="s">
        <v>268</v>
      </c>
      <c r="D57" s="38" t="s">
        <v>34</v>
      </c>
      <c r="E57" s="37" t="s">
        <v>173</v>
      </c>
      <c r="F57" s="44">
        <v>0.02034722222222222</v>
      </c>
      <c r="G57" s="44">
        <v>0.02034722222222222</v>
      </c>
      <c r="H57" s="7" t="str">
        <f t="shared" si="0"/>
        <v>4.44/km</v>
      </c>
      <c r="I57" s="8">
        <f t="shared" si="2"/>
        <v>0.005324074074074073</v>
      </c>
      <c r="J57" s="8">
        <f>G57-INDEX($G$5:$G$106,MATCH(D57,$D$5:$D$106,0))</f>
        <v>0.0040625</v>
      </c>
    </row>
    <row r="58" spans="1:10" s="20" customFormat="1" ht="15" customHeight="1">
      <c r="A58" s="7">
        <v>54</v>
      </c>
      <c r="B58" s="37" t="s">
        <v>198</v>
      </c>
      <c r="C58" s="37" t="s">
        <v>199</v>
      </c>
      <c r="D58" s="38" t="s">
        <v>67</v>
      </c>
      <c r="E58" s="37" t="s">
        <v>200</v>
      </c>
      <c r="F58" s="44">
        <v>0.020358796296296295</v>
      </c>
      <c r="G58" s="44">
        <v>0.020358796296296295</v>
      </c>
      <c r="H58" s="7" t="str">
        <f t="shared" si="0"/>
        <v>4.44/km</v>
      </c>
      <c r="I58" s="8">
        <f t="shared" si="2"/>
        <v>0.005335648148148147</v>
      </c>
      <c r="J58" s="8">
        <f>G58-INDEX($G$5:$G$106,MATCH(D58,$D$5:$D$106,0))</f>
        <v>0</v>
      </c>
    </row>
    <row r="59" spans="1:10" s="20" customFormat="1" ht="15" customHeight="1">
      <c r="A59" s="7">
        <v>55</v>
      </c>
      <c r="B59" s="37" t="s">
        <v>3</v>
      </c>
      <c r="C59" s="37" t="s">
        <v>36</v>
      </c>
      <c r="D59" s="38" t="s">
        <v>34</v>
      </c>
      <c r="E59" s="37" t="s">
        <v>151</v>
      </c>
      <c r="F59" s="44">
        <v>0.02037037037037037</v>
      </c>
      <c r="G59" s="44">
        <v>0.02037037037037037</v>
      </c>
      <c r="H59" s="7" t="str">
        <f t="shared" si="0"/>
        <v>4.44/km</v>
      </c>
      <c r="I59" s="8">
        <f t="shared" si="2"/>
        <v>0.00534722222222222</v>
      </c>
      <c r="J59" s="8">
        <f>G59-INDEX($G$5:$G$106,MATCH(D59,$D$5:$D$106,0))</f>
        <v>0.004085648148148147</v>
      </c>
    </row>
    <row r="60" spans="1:10" s="20" customFormat="1" ht="15" customHeight="1">
      <c r="A60" s="7">
        <v>56</v>
      </c>
      <c r="B60" s="37" t="s">
        <v>194</v>
      </c>
      <c r="C60" s="37" t="s">
        <v>58</v>
      </c>
      <c r="D60" s="38" t="s">
        <v>67</v>
      </c>
      <c r="E60" s="37" t="s">
        <v>150</v>
      </c>
      <c r="F60" s="44">
        <v>0.020555555555555556</v>
      </c>
      <c r="G60" s="44">
        <v>0.020555555555555556</v>
      </c>
      <c r="H60" s="7" t="str">
        <f t="shared" si="0"/>
        <v>4.46/km</v>
      </c>
      <c r="I60" s="8">
        <f t="shared" si="2"/>
        <v>0.005532407407407408</v>
      </c>
      <c r="J60" s="8">
        <f>G60-INDEX($G$5:$G$106,MATCH(D60,$D$5:$D$106,0))</f>
        <v>0.0001967592592592611</v>
      </c>
    </row>
    <row r="61" spans="1:10" s="20" customFormat="1" ht="15" customHeight="1">
      <c r="A61" s="7">
        <v>57</v>
      </c>
      <c r="B61" s="37" t="s">
        <v>201</v>
      </c>
      <c r="C61" s="37" t="s">
        <v>29</v>
      </c>
      <c r="D61" s="38" t="s">
        <v>25</v>
      </c>
      <c r="E61" s="37" t="s">
        <v>150</v>
      </c>
      <c r="F61" s="44">
        <v>0.020682870370370372</v>
      </c>
      <c r="G61" s="44">
        <v>0.020682870370370372</v>
      </c>
      <c r="H61" s="7" t="str">
        <f t="shared" si="0"/>
        <v>4.48/km</v>
      </c>
      <c r="I61" s="8">
        <f t="shared" si="2"/>
        <v>0.005659722222222224</v>
      </c>
      <c r="J61" s="8">
        <f>G61-INDEX($G$5:$G$106,MATCH(D61,$D$5:$D$106,0))</f>
        <v>0.004837962962962964</v>
      </c>
    </row>
    <row r="62" spans="1:10" s="20" customFormat="1" ht="15" customHeight="1">
      <c r="A62" s="7">
        <v>58</v>
      </c>
      <c r="B62" s="37" t="s">
        <v>202</v>
      </c>
      <c r="C62" s="37" t="s">
        <v>69</v>
      </c>
      <c r="D62" s="38" t="s">
        <v>25</v>
      </c>
      <c r="E62" s="37" t="s">
        <v>150</v>
      </c>
      <c r="F62" s="44">
        <v>0.020694444444444446</v>
      </c>
      <c r="G62" s="44">
        <v>0.020694444444444446</v>
      </c>
      <c r="H62" s="7" t="str">
        <f t="shared" si="0"/>
        <v>4.48/km</v>
      </c>
      <c r="I62" s="8">
        <f t="shared" si="2"/>
        <v>0.0056712962962962975</v>
      </c>
      <c r="J62" s="8">
        <f>G62-INDEX($G$5:$G$106,MATCH(D62,$D$5:$D$106,0))</f>
        <v>0.004849537037037038</v>
      </c>
    </row>
    <row r="63" spans="1:10" s="20" customFormat="1" ht="15" customHeight="1">
      <c r="A63" s="7">
        <v>59</v>
      </c>
      <c r="B63" s="37" t="s">
        <v>83</v>
      </c>
      <c r="C63" s="37" t="s">
        <v>1</v>
      </c>
      <c r="D63" s="38" t="s">
        <v>63</v>
      </c>
      <c r="E63" s="37" t="s">
        <v>144</v>
      </c>
      <c r="F63" s="44">
        <v>0.020810185185185185</v>
      </c>
      <c r="G63" s="44">
        <v>0.020810185185185185</v>
      </c>
      <c r="H63" s="7" t="str">
        <f t="shared" si="0"/>
        <v>4.50/km</v>
      </c>
      <c r="I63" s="8">
        <f t="shared" si="2"/>
        <v>0.005787037037037037</v>
      </c>
      <c r="J63" s="8">
        <f>G63-INDEX($G$5:$G$106,MATCH(D63,$D$5:$D$106,0))</f>
        <v>0.0030555555555555544</v>
      </c>
    </row>
    <row r="64" spans="1:10" s="20" customFormat="1" ht="15" customHeight="1">
      <c r="A64" s="7">
        <v>60</v>
      </c>
      <c r="B64" s="37" t="s">
        <v>203</v>
      </c>
      <c r="C64" s="37" t="s">
        <v>56</v>
      </c>
      <c r="D64" s="38" t="s">
        <v>41</v>
      </c>
      <c r="E64" s="37" t="s">
        <v>144</v>
      </c>
      <c r="F64" s="44">
        <v>0.02085648148148148</v>
      </c>
      <c r="G64" s="44">
        <v>0.02085648148148148</v>
      </c>
      <c r="H64" s="7" t="str">
        <f t="shared" si="0"/>
        <v>4.51/km</v>
      </c>
      <c r="I64" s="8">
        <f t="shared" si="2"/>
        <v>0.005833333333333331</v>
      </c>
      <c r="J64" s="8">
        <f>G64-INDEX($G$5:$G$106,MATCH(D64,$D$5:$D$106,0))</f>
        <v>0.004733796296296295</v>
      </c>
    </row>
    <row r="65" spans="1:10" s="20" customFormat="1" ht="15" customHeight="1">
      <c r="A65" s="7">
        <v>61</v>
      </c>
      <c r="B65" s="37" t="s">
        <v>204</v>
      </c>
      <c r="C65" s="37" t="s">
        <v>46</v>
      </c>
      <c r="D65" s="38" t="s">
        <v>41</v>
      </c>
      <c r="E65" s="37" t="s">
        <v>151</v>
      </c>
      <c r="F65" s="44">
        <v>0.02111111111111111</v>
      </c>
      <c r="G65" s="44">
        <v>0.02111111111111111</v>
      </c>
      <c r="H65" s="7" t="str">
        <f t="shared" si="0"/>
        <v>4.54/km</v>
      </c>
      <c r="I65" s="8">
        <f t="shared" si="2"/>
        <v>0.00608796296296296</v>
      </c>
      <c r="J65" s="8">
        <f>G65-INDEX($G$5:$G$106,MATCH(D65,$D$5:$D$106,0))</f>
        <v>0.004988425925925924</v>
      </c>
    </row>
    <row r="66" spans="1:10" s="20" customFormat="1" ht="15" customHeight="1">
      <c r="A66" s="7">
        <v>62</v>
      </c>
      <c r="B66" s="37" t="s">
        <v>205</v>
      </c>
      <c r="C66" s="37" t="s">
        <v>33</v>
      </c>
      <c r="D66" s="38" t="s">
        <v>25</v>
      </c>
      <c r="E66" s="37" t="s">
        <v>151</v>
      </c>
      <c r="F66" s="44">
        <v>0.021400462962962965</v>
      </c>
      <c r="G66" s="44">
        <v>0.021400462962962965</v>
      </c>
      <c r="H66" s="7" t="str">
        <f t="shared" si="0"/>
        <v>4.58/km</v>
      </c>
      <c r="I66" s="8">
        <f t="shared" si="2"/>
        <v>0.0063773148148148166</v>
      </c>
      <c r="J66" s="8">
        <f>G66-INDEX($G$5:$G$106,MATCH(D66,$D$5:$D$106,0))</f>
        <v>0.005555555555555557</v>
      </c>
    </row>
    <row r="67" spans="1:10" s="20" customFormat="1" ht="15" customHeight="1">
      <c r="A67" s="7">
        <v>63</v>
      </c>
      <c r="B67" s="37" t="s">
        <v>90</v>
      </c>
      <c r="C67" s="37" t="s">
        <v>50</v>
      </c>
      <c r="D67" s="38" t="s">
        <v>136</v>
      </c>
      <c r="E67" s="37" t="s">
        <v>206</v>
      </c>
      <c r="F67" s="44">
        <v>0.021435185185185186</v>
      </c>
      <c r="G67" s="44">
        <v>0.021435185185185186</v>
      </c>
      <c r="H67" s="7" t="str">
        <f t="shared" si="0"/>
        <v>4.59/km</v>
      </c>
      <c r="I67" s="8">
        <f t="shared" si="2"/>
        <v>0.006412037037037037</v>
      </c>
      <c r="J67" s="8">
        <f>G67-INDEX($G$5:$G$106,MATCH(D67,$D$5:$D$106,0))</f>
        <v>0.006412037037037037</v>
      </c>
    </row>
    <row r="68" spans="1:10" s="20" customFormat="1" ht="15" customHeight="1">
      <c r="A68" s="7">
        <v>64</v>
      </c>
      <c r="B68" s="37" t="s">
        <v>207</v>
      </c>
      <c r="C68" s="37" t="s">
        <v>75</v>
      </c>
      <c r="D68" s="38" t="s">
        <v>53</v>
      </c>
      <c r="E68" s="37" t="s">
        <v>31</v>
      </c>
      <c r="F68" s="44">
        <v>0.02148148148148148</v>
      </c>
      <c r="G68" s="44">
        <v>0.02148148148148148</v>
      </c>
      <c r="H68" s="7" t="str">
        <f t="shared" si="0"/>
        <v>4.59/km</v>
      </c>
      <c r="I68" s="8">
        <f t="shared" si="2"/>
        <v>0.0064583333333333316</v>
      </c>
      <c r="J68" s="8">
        <f>G68-INDEX($G$5:$G$106,MATCH(D68,$D$5:$D$106,0))</f>
        <v>0</v>
      </c>
    </row>
    <row r="69" spans="1:10" s="20" customFormat="1" ht="15" customHeight="1">
      <c r="A69" s="7">
        <v>65</v>
      </c>
      <c r="B69" s="37" t="s">
        <v>208</v>
      </c>
      <c r="C69" s="37" t="s">
        <v>47</v>
      </c>
      <c r="D69" s="38" t="s">
        <v>34</v>
      </c>
      <c r="E69" s="37" t="s">
        <v>150</v>
      </c>
      <c r="F69" s="44">
        <v>0.021574074074074075</v>
      </c>
      <c r="G69" s="44">
        <v>0.021574074074074075</v>
      </c>
      <c r="H69" s="7" t="str">
        <f aca="true" t="shared" si="3" ref="H69:H106">TEXT(INT((HOUR(G69)*3600+MINUTE(G69)*60+SECOND(G69))/$J$3/60),"0")&amp;"."&amp;TEXT(MOD((HOUR(G69)*3600+MINUTE(G69)*60+SECOND(G69))/$J$3,60),"00")&amp;"/km"</f>
        <v>5.01/km</v>
      </c>
      <c r="I69" s="8">
        <f t="shared" si="2"/>
        <v>0.006550925925925927</v>
      </c>
      <c r="J69" s="8">
        <f>G69-INDEX($G$5:$G$106,MATCH(D69,$D$5:$D$106,0))</f>
        <v>0.005289351851851854</v>
      </c>
    </row>
    <row r="70" spans="1:10" s="20" customFormat="1" ht="15" customHeight="1">
      <c r="A70" s="7">
        <v>66</v>
      </c>
      <c r="B70" s="37" t="s">
        <v>271</v>
      </c>
      <c r="C70" s="37" t="s">
        <v>56</v>
      </c>
      <c r="D70" s="38" t="s">
        <v>41</v>
      </c>
      <c r="E70" s="37" t="s">
        <v>144</v>
      </c>
      <c r="F70" s="44">
        <v>0.021574074074074075</v>
      </c>
      <c r="G70" s="44">
        <v>0.021574074074074075</v>
      </c>
      <c r="H70" s="7" t="str">
        <f t="shared" si="3"/>
        <v>5.01/km</v>
      </c>
      <c r="I70" s="8">
        <f t="shared" si="2"/>
        <v>0.006550925925925927</v>
      </c>
      <c r="J70" s="8">
        <f>G70-INDEX($G$5:$G$106,MATCH(D70,$D$5:$D$106,0))</f>
        <v>0.005451388888888891</v>
      </c>
    </row>
    <row r="71" spans="1:10" s="20" customFormat="1" ht="15" customHeight="1">
      <c r="A71" s="7">
        <v>67</v>
      </c>
      <c r="B71" s="37" t="s">
        <v>209</v>
      </c>
      <c r="C71" s="37" t="s">
        <v>210</v>
      </c>
      <c r="D71" s="38" t="s">
        <v>23</v>
      </c>
      <c r="E71" s="37" t="s">
        <v>144</v>
      </c>
      <c r="F71" s="44">
        <v>0.021747685185185186</v>
      </c>
      <c r="G71" s="44">
        <v>0.021747685185185186</v>
      </c>
      <c r="H71" s="7" t="str">
        <f t="shared" si="3"/>
        <v>5.03/km</v>
      </c>
      <c r="I71" s="8">
        <f aca="true" t="shared" si="4" ref="I71:I106">G71-$G$5</f>
        <v>0.0067245370370370375</v>
      </c>
      <c r="J71" s="8">
        <f>G71-INDEX($G$5:$G$106,MATCH(D71,$D$5:$D$106,0))</f>
        <v>0.0053587962962962955</v>
      </c>
    </row>
    <row r="72" spans="1:10" s="20" customFormat="1" ht="15" customHeight="1">
      <c r="A72" s="7">
        <v>68</v>
      </c>
      <c r="B72" s="37" t="s">
        <v>64</v>
      </c>
      <c r="C72" s="37" t="s">
        <v>66</v>
      </c>
      <c r="D72" s="38" t="s">
        <v>28</v>
      </c>
      <c r="E72" s="37" t="s">
        <v>150</v>
      </c>
      <c r="F72" s="44">
        <v>0.021770833333333336</v>
      </c>
      <c r="G72" s="44">
        <v>0.021770833333333336</v>
      </c>
      <c r="H72" s="7" t="str">
        <f t="shared" si="3"/>
        <v>5.03/km</v>
      </c>
      <c r="I72" s="8">
        <f t="shared" si="4"/>
        <v>0.006747685185185188</v>
      </c>
      <c r="J72" s="8">
        <f>G72-INDEX($G$5:$G$106,MATCH(D72,$D$5:$D$106,0))</f>
        <v>0.005717592592592597</v>
      </c>
    </row>
    <row r="73" spans="1:10" s="20" customFormat="1" ht="15" customHeight="1">
      <c r="A73" s="7">
        <v>69</v>
      </c>
      <c r="B73" s="37" t="s">
        <v>211</v>
      </c>
      <c r="C73" s="37" t="s">
        <v>36</v>
      </c>
      <c r="D73" s="38" t="s">
        <v>25</v>
      </c>
      <c r="E73" s="37" t="s">
        <v>134</v>
      </c>
      <c r="F73" s="44">
        <v>0.02179398148148148</v>
      </c>
      <c r="G73" s="44">
        <v>0.02179398148148148</v>
      </c>
      <c r="H73" s="7" t="str">
        <f t="shared" si="3"/>
        <v>5.04/km</v>
      </c>
      <c r="I73" s="8">
        <f t="shared" si="4"/>
        <v>0.006770833333333332</v>
      </c>
      <c r="J73" s="8">
        <f>G73-INDEX($G$5:$G$106,MATCH(D73,$D$5:$D$106,0))</f>
        <v>0.005949074074074072</v>
      </c>
    </row>
    <row r="74" spans="1:10" s="20" customFormat="1" ht="15" customHeight="1">
      <c r="A74" s="7">
        <v>70</v>
      </c>
      <c r="B74" s="37" t="s">
        <v>212</v>
      </c>
      <c r="C74" s="37" t="s">
        <v>76</v>
      </c>
      <c r="D74" s="38" t="s">
        <v>67</v>
      </c>
      <c r="E74" s="37" t="s">
        <v>206</v>
      </c>
      <c r="F74" s="44">
        <v>0.021851851851851848</v>
      </c>
      <c r="G74" s="44">
        <v>0.021851851851851848</v>
      </c>
      <c r="H74" s="7" t="str">
        <f t="shared" si="3"/>
        <v>5.05/km</v>
      </c>
      <c r="I74" s="8">
        <f t="shared" si="4"/>
        <v>0.0068287037037037</v>
      </c>
      <c r="J74" s="8">
        <f>G74-INDEX($G$5:$G$106,MATCH(D74,$D$5:$D$106,0))</f>
        <v>0.001493055555555553</v>
      </c>
    </row>
    <row r="75" spans="1:10" s="20" customFormat="1" ht="15" customHeight="1">
      <c r="A75" s="7">
        <v>71</v>
      </c>
      <c r="B75" s="37" t="s">
        <v>213</v>
      </c>
      <c r="C75" s="37" t="s">
        <v>214</v>
      </c>
      <c r="D75" s="38" t="s">
        <v>72</v>
      </c>
      <c r="E75" s="37" t="s">
        <v>273</v>
      </c>
      <c r="F75" s="44">
        <v>0.021956018518518517</v>
      </c>
      <c r="G75" s="44">
        <v>0.021956018518518517</v>
      </c>
      <c r="H75" s="7" t="str">
        <f t="shared" si="3"/>
        <v>5.06/km</v>
      </c>
      <c r="I75" s="8">
        <f t="shared" si="4"/>
        <v>0.006932870370370369</v>
      </c>
      <c r="J75" s="8">
        <f>G75-INDEX($G$5:$G$106,MATCH(D75,$D$5:$D$106,0))</f>
        <v>0</v>
      </c>
    </row>
    <row r="76" spans="1:10" s="20" customFormat="1" ht="15" customHeight="1">
      <c r="A76" s="7">
        <v>72</v>
      </c>
      <c r="B76" s="37" t="s">
        <v>215</v>
      </c>
      <c r="C76" s="37" t="s">
        <v>85</v>
      </c>
      <c r="D76" s="38" t="s">
        <v>136</v>
      </c>
      <c r="E76" s="37" t="s">
        <v>134</v>
      </c>
      <c r="F76" s="44">
        <v>0.02210648148148148</v>
      </c>
      <c r="G76" s="44">
        <v>0.02210648148148148</v>
      </c>
      <c r="H76" s="7" t="str">
        <f t="shared" si="3"/>
        <v>5.08/km</v>
      </c>
      <c r="I76" s="8">
        <f t="shared" si="4"/>
        <v>0.007083333333333332</v>
      </c>
      <c r="J76" s="8">
        <f>G76-INDEX($G$5:$G$106,MATCH(D76,$D$5:$D$106,0))</f>
        <v>0.007083333333333332</v>
      </c>
    </row>
    <row r="77" spans="1:10" s="20" customFormat="1" ht="15" customHeight="1">
      <c r="A77" s="7">
        <v>73</v>
      </c>
      <c r="B77" s="37" t="s">
        <v>264</v>
      </c>
      <c r="C77" s="37" t="s">
        <v>78</v>
      </c>
      <c r="D77" s="38" t="s">
        <v>60</v>
      </c>
      <c r="E77" s="37" t="s">
        <v>151</v>
      </c>
      <c r="F77" s="44">
        <v>0.022118055555555557</v>
      </c>
      <c r="G77" s="44">
        <v>0.022118055555555557</v>
      </c>
      <c r="H77" s="7" t="str">
        <f t="shared" si="3"/>
        <v>5.08/km</v>
      </c>
      <c r="I77" s="8">
        <f t="shared" si="4"/>
        <v>0.007094907407407409</v>
      </c>
      <c r="J77" s="8">
        <f>G77-INDEX($G$5:$G$106,MATCH(D77,$D$5:$D$106,0))</f>
        <v>0.003923611111111114</v>
      </c>
    </row>
    <row r="78" spans="1:10" s="20" customFormat="1" ht="15" customHeight="1">
      <c r="A78" s="7">
        <v>74</v>
      </c>
      <c r="B78" s="37" t="s">
        <v>216</v>
      </c>
      <c r="C78" s="37" t="s">
        <v>59</v>
      </c>
      <c r="D78" s="38" t="s">
        <v>53</v>
      </c>
      <c r="E78" s="37" t="s">
        <v>217</v>
      </c>
      <c r="F78" s="44">
        <v>0.02221064814814815</v>
      </c>
      <c r="G78" s="44">
        <v>0.02221064814814815</v>
      </c>
      <c r="H78" s="7" t="str">
        <f t="shared" si="3"/>
        <v>5.10/km</v>
      </c>
      <c r="I78" s="8">
        <f t="shared" si="4"/>
        <v>0.007187500000000001</v>
      </c>
      <c r="J78" s="8">
        <f>G78-INDEX($G$5:$G$106,MATCH(D78,$D$5:$D$106,0))</f>
        <v>0.0007291666666666696</v>
      </c>
    </row>
    <row r="79" spans="1:10" s="20" customFormat="1" ht="15" customHeight="1">
      <c r="A79" s="7">
        <v>75</v>
      </c>
      <c r="B79" s="37" t="s">
        <v>218</v>
      </c>
      <c r="C79" s="37" t="s">
        <v>42</v>
      </c>
      <c r="D79" s="38" t="s">
        <v>67</v>
      </c>
      <c r="E79" s="37" t="s">
        <v>144</v>
      </c>
      <c r="F79" s="44">
        <v>0.022326388888888885</v>
      </c>
      <c r="G79" s="44">
        <v>0.022326388888888885</v>
      </c>
      <c r="H79" s="7" t="str">
        <f t="shared" si="3"/>
        <v>5.11/km</v>
      </c>
      <c r="I79" s="8">
        <f t="shared" si="4"/>
        <v>0.007303240740740737</v>
      </c>
      <c r="J79" s="8">
        <f>G79-INDEX($G$5:$G$106,MATCH(D79,$D$5:$D$106,0))</f>
        <v>0.0019675925925925902</v>
      </c>
    </row>
    <row r="80" spans="1:10" s="20" customFormat="1" ht="15" customHeight="1">
      <c r="A80" s="7">
        <v>76</v>
      </c>
      <c r="B80" s="37" t="s">
        <v>92</v>
      </c>
      <c r="C80" s="37" t="s">
        <v>44</v>
      </c>
      <c r="D80" s="38" t="s">
        <v>41</v>
      </c>
      <c r="E80" s="37" t="s">
        <v>151</v>
      </c>
      <c r="F80" s="44">
        <v>0.022546296296296297</v>
      </c>
      <c r="G80" s="44">
        <v>0.022546296296296297</v>
      </c>
      <c r="H80" s="7" t="str">
        <f t="shared" si="3"/>
        <v>5.14/km</v>
      </c>
      <c r="I80" s="8">
        <f t="shared" si="4"/>
        <v>0.007523148148148149</v>
      </c>
      <c r="J80" s="8">
        <f>G80-INDEX($G$5:$G$106,MATCH(D80,$D$5:$D$106,0))</f>
        <v>0.006423611111111113</v>
      </c>
    </row>
    <row r="81" spans="1:10" s="20" customFormat="1" ht="15" customHeight="1">
      <c r="A81" s="7">
        <v>77</v>
      </c>
      <c r="B81" s="37" t="s">
        <v>81</v>
      </c>
      <c r="C81" s="37" t="s">
        <v>40</v>
      </c>
      <c r="D81" s="38" t="s">
        <v>25</v>
      </c>
      <c r="E81" s="37" t="s">
        <v>150</v>
      </c>
      <c r="F81" s="44">
        <v>0.022546296296296297</v>
      </c>
      <c r="G81" s="44">
        <v>0.022546296296296297</v>
      </c>
      <c r="H81" s="7" t="str">
        <f t="shared" si="3"/>
        <v>5.14/km</v>
      </c>
      <c r="I81" s="8">
        <f t="shared" si="4"/>
        <v>0.007523148148148149</v>
      </c>
      <c r="J81" s="8">
        <f>G81-INDEX($G$5:$G$106,MATCH(D81,$D$5:$D$106,0))</f>
        <v>0.006701388888888889</v>
      </c>
    </row>
    <row r="82" spans="1:10" s="20" customFormat="1" ht="15" customHeight="1">
      <c r="A82" s="7">
        <v>78</v>
      </c>
      <c r="B82" s="37" t="s">
        <v>219</v>
      </c>
      <c r="C82" s="37" t="s">
        <v>30</v>
      </c>
      <c r="D82" s="38" t="s">
        <v>25</v>
      </c>
      <c r="E82" s="37" t="s">
        <v>150</v>
      </c>
      <c r="F82" s="44">
        <v>0.022546296296296297</v>
      </c>
      <c r="G82" s="44">
        <v>0.022546296296296297</v>
      </c>
      <c r="H82" s="7" t="str">
        <f t="shared" si="3"/>
        <v>5.14/km</v>
      </c>
      <c r="I82" s="8">
        <f t="shared" si="4"/>
        <v>0.007523148148148149</v>
      </c>
      <c r="J82" s="8">
        <f>G82-INDEX($G$5:$G$106,MATCH(D82,$D$5:$D$106,0))</f>
        <v>0.006701388888888889</v>
      </c>
    </row>
    <row r="83" spans="1:10" s="20" customFormat="1" ht="15" customHeight="1">
      <c r="A83" s="7">
        <v>79</v>
      </c>
      <c r="B83" s="37" t="s">
        <v>220</v>
      </c>
      <c r="C83" s="37" t="s">
        <v>38</v>
      </c>
      <c r="D83" s="38" t="s">
        <v>23</v>
      </c>
      <c r="E83" s="37" t="s">
        <v>206</v>
      </c>
      <c r="F83" s="44">
        <v>0.022569444444444444</v>
      </c>
      <c r="G83" s="44">
        <v>0.022569444444444444</v>
      </c>
      <c r="H83" s="7" t="str">
        <f t="shared" si="3"/>
        <v>5.15/km</v>
      </c>
      <c r="I83" s="8">
        <f t="shared" si="4"/>
        <v>0.007546296296296296</v>
      </c>
      <c r="J83" s="8">
        <f>G83-INDEX($G$5:$G$106,MATCH(D83,$D$5:$D$106,0))</f>
        <v>0.006180555555555554</v>
      </c>
    </row>
    <row r="84" spans="1:10" s="20" customFormat="1" ht="15" customHeight="1">
      <c r="A84" s="7">
        <v>80</v>
      </c>
      <c r="B84" s="37" t="s">
        <v>221</v>
      </c>
      <c r="C84" s="37" t="s">
        <v>26</v>
      </c>
      <c r="D84" s="38" t="s">
        <v>136</v>
      </c>
      <c r="E84" s="37" t="s">
        <v>134</v>
      </c>
      <c r="F84" s="44">
        <v>0.022615740740740742</v>
      </c>
      <c r="G84" s="44">
        <v>0.022615740740740742</v>
      </c>
      <c r="H84" s="7" t="str">
        <f t="shared" si="3"/>
        <v>5.15/km</v>
      </c>
      <c r="I84" s="8">
        <f t="shared" si="4"/>
        <v>0.0075925925925925935</v>
      </c>
      <c r="J84" s="8">
        <f>G84-INDEX($G$5:$G$106,MATCH(D84,$D$5:$D$106,0))</f>
        <v>0.0075925925925925935</v>
      </c>
    </row>
    <row r="85" spans="1:10" s="20" customFormat="1" ht="15" customHeight="1">
      <c r="A85" s="7">
        <v>81</v>
      </c>
      <c r="B85" s="37" t="s">
        <v>222</v>
      </c>
      <c r="C85" s="37" t="s">
        <v>223</v>
      </c>
      <c r="D85" s="38" t="s">
        <v>60</v>
      </c>
      <c r="E85" s="37" t="s">
        <v>150</v>
      </c>
      <c r="F85" s="44">
        <v>0.022615740740740742</v>
      </c>
      <c r="G85" s="44">
        <v>0.022615740740740742</v>
      </c>
      <c r="H85" s="7" t="str">
        <f t="shared" si="3"/>
        <v>5.15/km</v>
      </c>
      <c r="I85" s="8">
        <f t="shared" si="4"/>
        <v>0.0075925925925925935</v>
      </c>
      <c r="J85" s="8">
        <f>G85-INDEX($G$5:$G$106,MATCH(D85,$D$5:$D$106,0))</f>
        <v>0.004421296296296298</v>
      </c>
    </row>
    <row r="86" spans="1:10" s="20" customFormat="1" ht="15" customHeight="1">
      <c r="A86" s="7">
        <v>82</v>
      </c>
      <c r="B86" s="37" t="s">
        <v>224</v>
      </c>
      <c r="C86" s="37" t="s">
        <v>48</v>
      </c>
      <c r="D86" s="38" t="s">
        <v>49</v>
      </c>
      <c r="E86" s="37" t="s">
        <v>151</v>
      </c>
      <c r="F86" s="44">
        <v>0.023055555555555555</v>
      </c>
      <c r="G86" s="44">
        <v>0.023055555555555555</v>
      </c>
      <c r="H86" s="7" t="str">
        <f t="shared" si="3"/>
        <v>5.21/km</v>
      </c>
      <c r="I86" s="8">
        <f t="shared" si="4"/>
        <v>0.008032407407407407</v>
      </c>
      <c r="J86" s="8">
        <f>G86-INDEX($G$5:$G$106,MATCH(D86,$D$5:$D$106,0))</f>
        <v>0.0030208333333333337</v>
      </c>
    </row>
    <row r="87" spans="1:10" s="20" customFormat="1" ht="15" customHeight="1">
      <c r="A87" s="7">
        <v>83</v>
      </c>
      <c r="B87" s="37" t="s">
        <v>225</v>
      </c>
      <c r="C87" s="37" t="s">
        <v>78</v>
      </c>
      <c r="D87" s="38" t="s">
        <v>63</v>
      </c>
      <c r="E87" s="37" t="s">
        <v>144</v>
      </c>
      <c r="F87" s="44">
        <v>0.023055555555555555</v>
      </c>
      <c r="G87" s="44">
        <v>0.023055555555555555</v>
      </c>
      <c r="H87" s="7" t="str">
        <f t="shared" si="3"/>
        <v>5.21/km</v>
      </c>
      <c r="I87" s="8">
        <f t="shared" si="4"/>
        <v>0.008032407407407407</v>
      </c>
      <c r="J87" s="8">
        <f>G87-INDEX($G$5:$G$106,MATCH(D87,$D$5:$D$106,0))</f>
        <v>0.005300925925925924</v>
      </c>
    </row>
    <row r="88" spans="1:10" s="20" customFormat="1" ht="15" customHeight="1">
      <c r="A88" s="7">
        <v>84</v>
      </c>
      <c r="B88" s="37" t="s">
        <v>226</v>
      </c>
      <c r="C88" s="37" t="s">
        <v>227</v>
      </c>
      <c r="D88" s="38" t="s">
        <v>67</v>
      </c>
      <c r="E88" s="37" t="s">
        <v>144</v>
      </c>
      <c r="F88" s="44">
        <v>0.023368055555555555</v>
      </c>
      <c r="G88" s="44">
        <v>0.023368055555555555</v>
      </c>
      <c r="H88" s="7" t="str">
        <f t="shared" si="3"/>
        <v>5.26/km</v>
      </c>
      <c r="I88" s="8">
        <f t="shared" si="4"/>
        <v>0.008344907407407407</v>
      </c>
      <c r="J88" s="8">
        <f>G88-INDEX($G$5:$G$106,MATCH(D88,$D$5:$D$106,0))</f>
        <v>0.00300925925925926</v>
      </c>
    </row>
    <row r="89" spans="1:10" s="20" customFormat="1" ht="15" customHeight="1">
      <c r="A89" s="7">
        <v>85</v>
      </c>
      <c r="B89" s="37" t="s">
        <v>228</v>
      </c>
      <c r="C89" s="37" t="s">
        <v>55</v>
      </c>
      <c r="D89" s="38" t="s">
        <v>41</v>
      </c>
      <c r="E89" s="37" t="s">
        <v>151</v>
      </c>
      <c r="F89" s="44">
        <v>0.02337962962962963</v>
      </c>
      <c r="G89" s="44">
        <v>0.02337962962962963</v>
      </c>
      <c r="H89" s="7" t="str">
        <f t="shared" si="3"/>
        <v>5.26/km</v>
      </c>
      <c r="I89" s="8">
        <f t="shared" si="4"/>
        <v>0.00835648148148148</v>
      </c>
      <c r="J89" s="8">
        <f>G89-INDEX($G$5:$G$106,MATCH(D89,$D$5:$D$106,0))</f>
        <v>0.007256944444444444</v>
      </c>
    </row>
    <row r="90" spans="1:10" s="20" customFormat="1" ht="15" customHeight="1">
      <c r="A90" s="7">
        <v>86</v>
      </c>
      <c r="B90" s="37" t="s">
        <v>229</v>
      </c>
      <c r="C90" s="37" t="s">
        <v>47</v>
      </c>
      <c r="D90" s="38" t="s">
        <v>49</v>
      </c>
      <c r="E90" s="37" t="s">
        <v>150</v>
      </c>
      <c r="F90" s="44">
        <v>0.02377314814814815</v>
      </c>
      <c r="G90" s="44">
        <v>0.02377314814814815</v>
      </c>
      <c r="H90" s="7" t="str">
        <f t="shared" si="3"/>
        <v>5.31/km</v>
      </c>
      <c r="I90" s="8">
        <f t="shared" si="4"/>
        <v>0.008750000000000003</v>
      </c>
      <c r="J90" s="8">
        <f>G90-INDEX($G$5:$G$106,MATCH(D90,$D$5:$D$106,0))</f>
        <v>0.0037384259259259298</v>
      </c>
    </row>
    <row r="91" spans="1:10" s="20" customFormat="1" ht="15" customHeight="1">
      <c r="A91" s="7">
        <v>87</v>
      </c>
      <c r="B91" s="37" t="s">
        <v>230</v>
      </c>
      <c r="C91" s="37" t="s">
        <v>231</v>
      </c>
      <c r="D91" s="38" t="s">
        <v>53</v>
      </c>
      <c r="E91" s="37" t="s">
        <v>232</v>
      </c>
      <c r="F91" s="44">
        <v>0.0241087962962963</v>
      </c>
      <c r="G91" s="44">
        <v>0.0241087962962963</v>
      </c>
      <c r="H91" s="7" t="str">
        <f t="shared" si="3"/>
        <v>5.36/km</v>
      </c>
      <c r="I91" s="8">
        <f t="shared" si="4"/>
        <v>0.00908564814814815</v>
      </c>
      <c r="J91" s="8">
        <f>G91-INDEX($G$5:$G$106,MATCH(D91,$D$5:$D$106,0))</f>
        <v>0.0026273148148148184</v>
      </c>
    </row>
    <row r="92" spans="1:10" s="20" customFormat="1" ht="15" customHeight="1">
      <c r="A92" s="7">
        <v>88</v>
      </c>
      <c r="B92" s="37" t="s">
        <v>233</v>
      </c>
      <c r="C92" s="37" t="s">
        <v>57</v>
      </c>
      <c r="D92" s="38" t="s">
        <v>67</v>
      </c>
      <c r="E92" s="37" t="s">
        <v>232</v>
      </c>
      <c r="F92" s="44">
        <v>0.024386574074074074</v>
      </c>
      <c r="G92" s="44">
        <v>0.024386574074074074</v>
      </c>
      <c r="H92" s="7" t="str">
        <f t="shared" si="3"/>
        <v>5.40/km</v>
      </c>
      <c r="I92" s="8">
        <f t="shared" si="4"/>
        <v>0.009363425925925926</v>
      </c>
      <c r="J92" s="8">
        <f>G92-INDEX($G$5:$G$106,MATCH(D92,$D$5:$D$106,0))</f>
        <v>0.004027777777777779</v>
      </c>
    </row>
    <row r="93" spans="1:10" s="20" customFormat="1" ht="15" customHeight="1">
      <c r="A93" s="7">
        <v>89</v>
      </c>
      <c r="B93" s="37" t="s">
        <v>234</v>
      </c>
      <c r="C93" s="37" t="s">
        <v>235</v>
      </c>
      <c r="D93" s="38" t="s">
        <v>28</v>
      </c>
      <c r="E93" s="37" t="s">
        <v>134</v>
      </c>
      <c r="F93" s="44">
        <v>0.024398148148148145</v>
      </c>
      <c r="G93" s="44">
        <v>0.024398148148148145</v>
      </c>
      <c r="H93" s="7" t="str">
        <f t="shared" si="3"/>
        <v>5.40/km</v>
      </c>
      <c r="I93" s="8">
        <f t="shared" si="4"/>
        <v>0.009374999999999996</v>
      </c>
      <c r="J93" s="8">
        <f>G93-INDEX($G$5:$G$106,MATCH(D93,$D$5:$D$106,0))</f>
        <v>0.008344907407407405</v>
      </c>
    </row>
    <row r="94" spans="1:10" s="20" customFormat="1" ht="15" customHeight="1">
      <c r="A94" s="7">
        <v>90</v>
      </c>
      <c r="B94" s="37" t="s">
        <v>260</v>
      </c>
      <c r="C94" s="37" t="s">
        <v>38</v>
      </c>
      <c r="D94" s="38" t="s">
        <v>41</v>
      </c>
      <c r="E94" s="37" t="s">
        <v>144</v>
      </c>
      <c r="F94" s="44">
        <v>0.024745370370370372</v>
      </c>
      <c r="G94" s="44">
        <v>0.024745370370370372</v>
      </c>
      <c r="H94" s="7" t="str">
        <f t="shared" si="3"/>
        <v>5.45/km</v>
      </c>
      <c r="I94" s="8">
        <f t="shared" si="4"/>
        <v>0.009722222222222224</v>
      </c>
      <c r="J94" s="8">
        <f>G94-INDEX($G$5:$G$106,MATCH(D94,$D$5:$D$106,0))</f>
        <v>0.008622685185185188</v>
      </c>
    </row>
    <row r="95" spans="1:10" s="20" customFormat="1" ht="15" customHeight="1">
      <c r="A95" s="7">
        <v>91</v>
      </c>
      <c r="B95" s="37" t="s">
        <v>236</v>
      </c>
      <c r="C95" s="37" t="s">
        <v>237</v>
      </c>
      <c r="D95" s="38" t="s">
        <v>49</v>
      </c>
      <c r="E95" s="37" t="s">
        <v>151</v>
      </c>
      <c r="F95" s="44">
        <v>0.024826388888888887</v>
      </c>
      <c r="G95" s="44">
        <v>0.024826388888888887</v>
      </c>
      <c r="H95" s="7" t="str">
        <f t="shared" si="3"/>
        <v>5.46/km</v>
      </c>
      <c r="I95" s="8">
        <f t="shared" si="4"/>
        <v>0.009803240740740739</v>
      </c>
      <c r="J95" s="8">
        <f>G95-INDEX($G$5:$G$106,MATCH(D95,$D$5:$D$106,0))</f>
        <v>0.004791666666666666</v>
      </c>
    </row>
    <row r="96" spans="1:10" s="20" customFormat="1" ht="15" customHeight="1">
      <c r="A96" s="7">
        <v>92</v>
      </c>
      <c r="B96" s="37" t="s">
        <v>238</v>
      </c>
      <c r="C96" s="37" t="s">
        <v>96</v>
      </c>
      <c r="D96" s="38" t="s">
        <v>34</v>
      </c>
      <c r="E96" s="37" t="s">
        <v>239</v>
      </c>
      <c r="F96" s="44">
        <v>0.024837962962962964</v>
      </c>
      <c r="G96" s="44">
        <v>0.024837962962962964</v>
      </c>
      <c r="H96" s="7" t="str">
        <f t="shared" si="3"/>
        <v>5.46/km</v>
      </c>
      <c r="I96" s="8">
        <f t="shared" si="4"/>
        <v>0.009814814814814816</v>
      </c>
      <c r="J96" s="8">
        <f>G96-INDEX($G$5:$G$106,MATCH(D96,$D$5:$D$106,0))</f>
        <v>0.008553240740740743</v>
      </c>
    </row>
    <row r="97" spans="1:10" s="20" customFormat="1" ht="15" customHeight="1">
      <c r="A97" s="7">
        <v>93</v>
      </c>
      <c r="B97" s="37" t="s">
        <v>240</v>
      </c>
      <c r="C97" s="37" t="s">
        <v>36</v>
      </c>
      <c r="D97" s="38" t="s">
        <v>25</v>
      </c>
      <c r="E97" s="37" t="s">
        <v>150</v>
      </c>
      <c r="F97" s="44">
        <v>0.02494212962962963</v>
      </c>
      <c r="G97" s="44">
        <v>0.02494212962962963</v>
      </c>
      <c r="H97" s="7" t="str">
        <f t="shared" si="3"/>
        <v>5.48/km</v>
      </c>
      <c r="I97" s="8">
        <f t="shared" si="4"/>
        <v>0.009918981481481482</v>
      </c>
      <c r="J97" s="8">
        <f>G97-INDEX($G$5:$G$106,MATCH(D97,$D$5:$D$106,0))</f>
        <v>0.009097222222222222</v>
      </c>
    </row>
    <row r="98" spans="1:10" s="20" customFormat="1" ht="15" customHeight="1">
      <c r="A98" s="7">
        <v>94</v>
      </c>
      <c r="B98" s="37" t="s">
        <v>241</v>
      </c>
      <c r="C98" s="37" t="s">
        <v>54</v>
      </c>
      <c r="D98" s="38" t="s">
        <v>34</v>
      </c>
      <c r="E98" s="37" t="s">
        <v>242</v>
      </c>
      <c r="F98" s="44">
        <v>0.025277777777777777</v>
      </c>
      <c r="G98" s="44">
        <v>0.025277777777777777</v>
      </c>
      <c r="H98" s="7" t="str">
        <f t="shared" si="3"/>
        <v>5.52/km</v>
      </c>
      <c r="I98" s="8">
        <f t="shared" si="4"/>
        <v>0.01025462962962963</v>
      </c>
      <c r="J98" s="8">
        <f>G98-INDEX($G$5:$G$106,MATCH(D98,$D$5:$D$106,0))</f>
        <v>0.008993055555555556</v>
      </c>
    </row>
    <row r="99" spans="1:10" s="20" customFormat="1" ht="15" customHeight="1">
      <c r="A99" s="7">
        <v>95</v>
      </c>
      <c r="B99" s="37" t="s">
        <v>243</v>
      </c>
      <c r="C99" s="37" t="s">
        <v>87</v>
      </c>
      <c r="D99" s="38" t="s">
        <v>67</v>
      </c>
      <c r="E99" s="37" t="s">
        <v>244</v>
      </c>
      <c r="F99" s="44">
        <v>0.02549768518518519</v>
      </c>
      <c r="G99" s="44">
        <v>0.02549768518518519</v>
      </c>
      <c r="H99" s="7" t="str">
        <f t="shared" si="3"/>
        <v>5.55/km</v>
      </c>
      <c r="I99" s="8">
        <f t="shared" si="4"/>
        <v>0.010474537037037041</v>
      </c>
      <c r="J99" s="8">
        <f>G99-INDEX($G$5:$G$106,MATCH(D99,$D$5:$D$106,0))</f>
        <v>0.005138888888888894</v>
      </c>
    </row>
    <row r="100" spans="1:10" s="20" customFormat="1" ht="15" customHeight="1">
      <c r="A100" s="7">
        <v>96</v>
      </c>
      <c r="B100" s="37" t="s">
        <v>245</v>
      </c>
      <c r="C100" s="37" t="s">
        <v>259</v>
      </c>
      <c r="D100" s="38" t="s">
        <v>71</v>
      </c>
      <c r="E100" s="37" t="s">
        <v>150</v>
      </c>
      <c r="F100" s="44">
        <v>0.02549768518518519</v>
      </c>
      <c r="G100" s="44">
        <v>0.02549768518518519</v>
      </c>
      <c r="H100" s="7" t="str">
        <f t="shared" si="3"/>
        <v>5.55/km</v>
      </c>
      <c r="I100" s="8">
        <f t="shared" si="4"/>
        <v>0.010474537037037041</v>
      </c>
      <c r="J100" s="8">
        <f>G100-INDEX($G$5:$G$106,MATCH(D100,$D$5:$D$106,0))</f>
        <v>0</v>
      </c>
    </row>
    <row r="101" spans="1:10" s="20" customFormat="1" ht="15" customHeight="1">
      <c r="A101" s="7">
        <v>97</v>
      </c>
      <c r="B101" s="37" t="s">
        <v>246</v>
      </c>
      <c r="C101" s="37" t="s">
        <v>247</v>
      </c>
      <c r="D101" s="38" t="s">
        <v>63</v>
      </c>
      <c r="E101" s="37" t="s">
        <v>150</v>
      </c>
      <c r="F101" s="44">
        <v>0.02560185185185185</v>
      </c>
      <c r="G101" s="44">
        <v>0.02560185185185185</v>
      </c>
      <c r="H101" s="7" t="str">
        <f t="shared" si="3"/>
        <v>5.57/km</v>
      </c>
      <c r="I101" s="8">
        <f t="shared" si="4"/>
        <v>0.010578703703703703</v>
      </c>
      <c r="J101" s="8">
        <f>G101-INDEX($G$5:$G$106,MATCH(D101,$D$5:$D$106,0))</f>
        <v>0.00784722222222222</v>
      </c>
    </row>
    <row r="102" spans="1:10" s="20" customFormat="1" ht="15" customHeight="1">
      <c r="A102" s="7">
        <v>98</v>
      </c>
      <c r="B102" s="37" t="s">
        <v>248</v>
      </c>
      <c r="C102" s="37" t="s">
        <v>82</v>
      </c>
      <c r="D102" s="38" t="s">
        <v>67</v>
      </c>
      <c r="E102" s="37" t="s">
        <v>249</v>
      </c>
      <c r="F102" s="44">
        <v>0.027233796296296298</v>
      </c>
      <c r="G102" s="44">
        <v>0.027233796296296298</v>
      </c>
      <c r="H102" s="7" t="str">
        <f t="shared" si="3"/>
        <v>6.20/km</v>
      </c>
      <c r="I102" s="8">
        <f t="shared" si="4"/>
        <v>0.01221064814814815</v>
      </c>
      <c r="J102" s="8">
        <f>G102-INDEX($G$5:$G$106,MATCH(D102,$D$5:$D$106,0))</f>
        <v>0.006875000000000003</v>
      </c>
    </row>
    <row r="103" spans="1:10" s="20" customFormat="1" ht="15" customHeight="1">
      <c r="A103" s="7">
        <v>99</v>
      </c>
      <c r="B103" s="37" t="s">
        <v>94</v>
      </c>
      <c r="C103" s="37" t="s">
        <v>77</v>
      </c>
      <c r="D103" s="38" t="s">
        <v>71</v>
      </c>
      <c r="E103" s="37" t="s">
        <v>144</v>
      </c>
      <c r="F103" s="44">
        <v>0.028240740740740736</v>
      </c>
      <c r="G103" s="44">
        <v>0.028240740740740736</v>
      </c>
      <c r="H103" s="7" t="str">
        <f t="shared" si="3"/>
        <v>6.34/km</v>
      </c>
      <c r="I103" s="8">
        <f t="shared" si="4"/>
        <v>0.013217592592592588</v>
      </c>
      <c r="J103" s="8">
        <f>G103-INDEX($G$5:$G$106,MATCH(D103,$D$5:$D$106,0))</f>
        <v>0.002743055555555547</v>
      </c>
    </row>
    <row r="104" spans="1:10" s="20" customFormat="1" ht="15" customHeight="1">
      <c r="A104" s="7">
        <v>100</v>
      </c>
      <c r="B104" s="37" t="s">
        <v>2</v>
      </c>
      <c r="C104" s="37" t="s">
        <v>20</v>
      </c>
      <c r="D104" s="38" t="s">
        <v>67</v>
      </c>
      <c r="E104" s="37" t="s">
        <v>250</v>
      </c>
      <c r="F104" s="44">
        <v>0.028969907407407406</v>
      </c>
      <c r="G104" s="44">
        <v>0.028969907407407406</v>
      </c>
      <c r="H104" s="7" t="str">
        <f t="shared" si="3"/>
        <v>6.44/km</v>
      </c>
      <c r="I104" s="8">
        <f t="shared" si="4"/>
        <v>0.013946759259259258</v>
      </c>
      <c r="J104" s="8">
        <f>G104-INDEX($G$5:$G$106,MATCH(D104,$D$5:$D$106,0))</f>
        <v>0.008611111111111111</v>
      </c>
    </row>
    <row r="105" spans="1:10" s="20" customFormat="1" ht="15" customHeight="1">
      <c r="A105" s="7">
        <v>101</v>
      </c>
      <c r="B105" s="37" t="s">
        <v>251</v>
      </c>
      <c r="C105" s="37" t="s">
        <v>252</v>
      </c>
      <c r="D105" s="38" t="s">
        <v>60</v>
      </c>
      <c r="E105" s="37" t="s">
        <v>150</v>
      </c>
      <c r="F105" s="44">
        <v>0.02952546296296296</v>
      </c>
      <c r="G105" s="44">
        <v>0.02952546296296296</v>
      </c>
      <c r="H105" s="7" t="str">
        <f t="shared" si="3"/>
        <v>6.51/km</v>
      </c>
      <c r="I105" s="8">
        <f t="shared" si="4"/>
        <v>0.014502314814814813</v>
      </c>
      <c r="J105" s="8">
        <f>G105-INDEX($G$5:$G$106,MATCH(D105,$D$5:$D$106,0))</f>
        <v>0.011331018518518518</v>
      </c>
    </row>
    <row r="106" spans="1:10" s="20" customFormat="1" ht="15" customHeight="1">
      <c r="A106" s="9">
        <v>102</v>
      </c>
      <c r="B106" s="39" t="s">
        <v>253</v>
      </c>
      <c r="C106" s="39" t="s">
        <v>62</v>
      </c>
      <c r="D106" s="40" t="s">
        <v>23</v>
      </c>
      <c r="E106" s="39" t="s">
        <v>150</v>
      </c>
      <c r="F106" s="46">
        <v>0.02953703703703704</v>
      </c>
      <c r="G106" s="46">
        <v>0.02953703703703704</v>
      </c>
      <c r="H106" s="9" t="str">
        <f t="shared" si="3"/>
        <v>6.52/km</v>
      </c>
      <c r="I106" s="13">
        <f t="shared" si="4"/>
        <v>0.01451388888888889</v>
      </c>
      <c r="J106" s="13">
        <f>G106-INDEX($G$5:$G$106,MATCH(D106,$D$5:$D$106,0))</f>
        <v>0.013148148148148148</v>
      </c>
    </row>
  </sheetData>
  <sheetProtection/>
  <autoFilter ref="A4:J106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B20" sqref="B20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3" t="str">
        <f>Individuale!A1</f>
        <v>Millennium Running Solidarity</v>
      </c>
      <c r="B1" s="33"/>
      <c r="C1" s="33"/>
    </row>
    <row r="2" spans="1:3" ht="42" customHeight="1">
      <c r="A2" s="34" t="str">
        <f>Individuale!A3&amp;" km. "&amp;Individuale!J3</f>
        <v>Palombara Sabina (RI) Italia - Domenica 12/01/2014 km. 6,2</v>
      </c>
      <c r="B2" s="34"/>
      <c r="C2" s="34"/>
    </row>
    <row r="3" spans="1:3" ht="24.75" customHeight="1">
      <c r="A3" s="21" t="s">
        <v>10</v>
      </c>
      <c r="B3" s="22" t="s">
        <v>14</v>
      </c>
      <c r="C3" s="22" t="s">
        <v>6</v>
      </c>
    </row>
    <row r="4" spans="1:3" ht="15" customHeight="1">
      <c r="A4" s="5">
        <v>1</v>
      </c>
      <c r="B4" s="10" t="s">
        <v>118</v>
      </c>
      <c r="C4" s="23">
        <v>11</v>
      </c>
    </row>
    <row r="5" spans="1:3" ht="15" customHeight="1">
      <c r="A5" s="7">
        <v>2</v>
      </c>
      <c r="B5" s="11" t="s">
        <v>101</v>
      </c>
      <c r="C5" s="24">
        <v>9</v>
      </c>
    </row>
    <row r="6" spans="1:3" ht="15" customHeight="1">
      <c r="A6" s="25">
        <v>3</v>
      </c>
      <c r="B6" s="26" t="s">
        <v>7</v>
      </c>
      <c r="C6" s="27">
        <v>7</v>
      </c>
    </row>
    <row r="7" spans="1:3" ht="15" customHeight="1">
      <c r="A7" s="7">
        <v>4</v>
      </c>
      <c r="B7" s="11" t="s">
        <v>95</v>
      </c>
      <c r="C7" s="24">
        <v>7</v>
      </c>
    </row>
    <row r="8" spans="1:3" ht="15" customHeight="1">
      <c r="A8" s="7">
        <v>5</v>
      </c>
      <c r="B8" s="11" t="s">
        <v>108</v>
      </c>
      <c r="C8" s="24">
        <v>6</v>
      </c>
    </row>
    <row r="9" spans="1:3" ht="15" customHeight="1">
      <c r="A9" s="7">
        <v>6</v>
      </c>
      <c r="B9" s="11" t="s">
        <v>112</v>
      </c>
      <c r="C9" s="24">
        <v>4</v>
      </c>
    </row>
    <row r="10" spans="1:3" ht="15" customHeight="1">
      <c r="A10" s="7">
        <v>7</v>
      </c>
      <c r="B10" s="11" t="s">
        <v>116</v>
      </c>
      <c r="C10" s="24">
        <v>3</v>
      </c>
    </row>
    <row r="11" spans="1:3" ht="15" customHeight="1">
      <c r="A11" s="7">
        <v>8</v>
      </c>
      <c r="B11" s="11" t="s">
        <v>0</v>
      </c>
      <c r="C11" s="24">
        <v>2</v>
      </c>
    </row>
    <row r="12" spans="1:3" ht="15" customHeight="1">
      <c r="A12" s="7">
        <v>9</v>
      </c>
      <c r="B12" s="11" t="s">
        <v>99</v>
      </c>
      <c r="C12" s="24">
        <v>2</v>
      </c>
    </row>
    <row r="13" spans="1:3" ht="15" customHeight="1">
      <c r="A13" s="7">
        <v>10</v>
      </c>
      <c r="B13" s="11" t="s">
        <v>110</v>
      </c>
      <c r="C13" s="24">
        <v>2</v>
      </c>
    </row>
    <row r="14" spans="1:3" ht="15" customHeight="1">
      <c r="A14" s="7">
        <v>11</v>
      </c>
      <c r="B14" s="11" t="s">
        <v>124</v>
      </c>
      <c r="C14" s="24">
        <v>2</v>
      </c>
    </row>
    <row r="15" spans="1:3" ht="15" customHeight="1">
      <c r="A15" s="7">
        <v>12</v>
      </c>
      <c r="B15" s="11" t="s">
        <v>97</v>
      </c>
      <c r="C15" s="24">
        <v>2</v>
      </c>
    </row>
    <row r="16" spans="1:3" ht="15" customHeight="1">
      <c r="A16" s="7">
        <v>13</v>
      </c>
      <c r="B16" s="11" t="s">
        <v>114</v>
      </c>
      <c r="C16" s="24">
        <v>2</v>
      </c>
    </row>
    <row r="17" spans="1:3" ht="15" customHeight="1">
      <c r="A17" s="7">
        <v>14</v>
      </c>
      <c r="B17" s="11" t="s">
        <v>122</v>
      </c>
      <c r="C17" s="24">
        <v>2</v>
      </c>
    </row>
    <row r="18" spans="1:3" ht="15" customHeight="1">
      <c r="A18" s="7">
        <v>15</v>
      </c>
      <c r="B18" s="11" t="s">
        <v>102</v>
      </c>
      <c r="C18" s="24">
        <v>2</v>
      </c>
    </row>
    <row r="19" spans="1:3" ht="15" customHeight="1">
      <c r="A19" s="7">
        <v>16</v>
      </c>
      <c r="B19" s="11" t="s">
        <v>103</v>
      </c>
      <c r="C19" s="24">
        <v>2</v>
      </c>
    </row>
    <row r="20" spans="1:3" ht="15" customHeight="1">
      <c r="A20" s="7">
        <v>17</v>
      </c>
      <c r="B20" s="11" t="s">
        <v>100</v>
      </c>
      <c r="C20" s="24">
        <v>1</v>
      </c>
    </row>
    <row r="21" spans="1:3" ht="15" customHeight="1">
      <c r="A21" s="7">
        <v>18</v>
      </c>
      <c r="B21" s="11" t="s">
        <v>105</v>
      </c>
      <c r="C21" s="24">
        <v>1</v>
      </c>
    </row>
    <row r="22" spans="1:3" ht="15" customHeight="1">
      <c r="A22" s="7">
        <v>19</v>
      </c>
      <c r="B22" s="11" t="s">
        <v>132</v>
      </c>
      <c r="C22" s="24">
        <v>1</v>
      </c>
    </row>
    <row r="23" spans="1:3" ht="15" customHeight="1">
      <c r="A23" s="7">
        <v>20</v>
      </c>
      <c r="B23" s="11" t="s">
        <v>113</v>
      </c>
      <c r="C23" s="24">
        <v>1</v>
      </c>
    </row>
    <row r="24" spans="1:3" ht="15" customHeight="1">
      <c r="A24" s="7">
        <v>21</v>
      </c>
      <c r="B24" s="11" t="s">
        <v>126</v>
      </c>
      <c r="C24" s="24">
        <v>1</v>
      </c>
    </row>
    <row r="25" spans="1:3" ht="15" customHeight="1">
      <c r="A25" s="7">
        <v>22</v>
      </c>
      <c r="B25" s="11" t="s">
        <v>104</v>
      </c>
      <c r="C25" s="24">
        <v>1</v>
      </c>
    </row>
    <row r="26" spans="1:3" ht="15" customHeight="1">
      <c r="A26" s="7">
        <v>23</v>
      </c>
      <c r="B26" s="11" t="s">
        <v>269</v>
      </c>
      <c r="C26" s="24">
        <v>1</v>
      </c>
    </row>
    <row r="27" spans="1:3" ht="15" customHeight="1">
      <c r="A27" s="7">
        <v>24</v>
      </c>
      <c r="B27" s="11" t="s">
        <v>130</v>
      </c>
      <c r="C27" s="24">
        <v>1</v>
      </c>
    </row>
    <row r="28" spans="1:3" ht="15" customHeight="1">
      <c r="A28" s="7">
        <v>25</v>
      </c>
      <c r="B28" s="11" t="s">
        <v>133</v>
      </c>
      <c r="C28" s="24">
        <v>1</v>
      </c>
    </row>
    <row r="29" spans="1:3" ht="15" customHeight="1">
      <c r="A29" s="7">
        <v>26</v>
      </c>
      <c r="B29" s="11" t="s">
        <v>98</v>
      </c>
      <c r="C29" s="24">
        <v>1</v>
      </c>
    </row>
    <row r="30" spans="1:3" ht="15" customHeight="1">
      <c r="A30" s="7">
        <v>27</v>
      </c>
      <c r="B30" s="11" t="s">
        <v>107</v>
      </c>
      <c r="C30" s="24">
        <v>1</v>
      </c>
    </row>
    <row r="31" spans="1:3" ht="15" customHeight="1">
      <c r="A31" s="7">
        <v>28</v>
      </c>
      <c r="B31" s="11" t="s">
        <v>125</v>
      </c>
      <c r="C31" s="24">
        <v>1</v>
      </c>
    </row>
    <row r="32" spans="1:3" ht="15" customHeight="1">
      <c r="A32" s="7">
        <v>29</v>
      </c>
      <c r="B32" s="11" t="s">
        <v>127</v>
      </c>
      <c r="C32" s="24">
        <v>1</v>
      </c>
    </row>
    <row r="33" spans="1:3" ht="15" customHeight="1">
      <c r="A33" s="7">
        <v>30</v>
      </c>
      <c r="B33" s="11" t="s">
        <v>111</v>
      </c>
      <c r="C33" s="24">
        <v>1</v>
      </c>
    </row>
    <row r="34" spans="1:3" ht="15" customHeight="1">
      <c r="A34" s="7">
        <v>31</v>
      </c>
      <c r="B34" s="11" t="s">
        <v>128</v>
      </c>
      <c r="C34" s="24">
        <v>1</v>
      </c>
    </row>
    <row r="35" spans="1:3" ht="15" customHeight="1">
      <c r="A35" s="7">
        <v>32</v>
      </c>
      <c r="B35" s="11" t="s">
        <v>120</v>
      </c>
      <c r="C35" s="24">
        <v>1</v>
      </c>
    </row>
    <row r="36" spans="1:3" ht="15" customHeight="1">
      <c r="A36" s="7">
        <v>33</v>
      </c>
      <c r="B36" s="11" t="s">
        <v>115</v>
      </c>
      <c r="C36" s="24">
        <v>1</v>
      </c>
    </row>
    <row r="37" spans="1:3" ht="15" customHeight="1">
      <c r="A37" s="7">
        <v>34</v>
      </c>
      <c r="B37" s="11" t="s">
        <v>117</v>
      </c>
      <c r="C37" s="24">
        <v>1</v>
      </c>
    </row>
    <row r="38" spans="1:3" ht="15" customHeight="1">
      <c r="A38" s="7">
        <v>35</v>
      </c>
      <c r="B38" s="11" t="s">
        <v>261</v>
      </c>
      <c r="C38" s="24">
        <v>1</v>
      </c>
    </row>
    <row r="39" spans="1:3" ht="15" customHeight="1">
      <c r="A39" s="7">
        <v>36</v>
      </c>
      <c r="B39" s="11" t="s">
        <v>119</v>
      </c>
      <c r="C39" s="24">
        <v>1</v>
      </c>
    </row>
    <row r="40" spans="1:3" ht="15" customHeight="1">
      <c r="A40" s="7">
        <v>37</v>
      </c>
      <c r="B40" s="11" t="s">
        <v>129</v>
      </c>
      <c r="C40" s="24">
        <v>1</v>
      </c>
    </row>
    <row r="41" spans="1:3" ht="15" customHeight="1">
      <c r="A41" s="7">
        <v>38</v>
      </c>
      <c r="B41" s="11" t="s">
        <v>123</v>
      </c>
      <c r="C41" s="24">
        <v>1</v>
      </c>
    </row>
    <row r="42" spans="1:3" ht="15" customHeight="1">
      <c r="A42" s="7">
        <v>39</v>
      </c>
      <c r="B42" s="11" t="s">
        <v>121</v>
      </c>
      <c r="C42" s="24">
        <v>1</v>
      </c>
    </row>
    <row r="43" spans="1:3" ht="15" customHeight="1">
      <c r="A43" s="7">
        <v>40</v>
      </c>
      <c r="B43" s="11" t="s">
        <v>106</v>
      </c>
      <c r="C43" s="24">
        <v>1</v>
      </c>
    </row>
    <row r="44" spans="1:3" ht="15" customHeight="1">
      <c r="A44" s="7">
        <v>41</v>
      </c>
      <c r="B44" s="11" t="s">
        <v>21</v>
      </c>
      <c r="C44" s="24">
        <v>1</v>
      </c>
    </row>
    <row r="45" spans="1:3" ht="15" customHeight="1">
      <c r="A45" s="7">
        <v>42</v>
      </c>
      <c r="B45" s="11" t="s">
        <v>109</v>
      </c>
      <c r="C45" s="24">
        <v>1</v>
      </c>
    </row>
    <row r="46" spans="1:3" ht="15" customHeight="1">
      <c r="A46" s="7">
        <v>43</v>
      </c>
      <c r="B46" s="11" t="s">
        <v>131</v>
      </c>
      <c r="C46" s="24">
        <v>1</v>
      </c>
    </row>
    <row r="47" spans="1:3" ht="15" customHeight="1">
      <c r="A47" s="9">
        <v>44</v>
      </c>
      <c r="B47" s="12" t="s">
        <v>134</v>
      </c>
      <c r="C47" s="28">
        <v>13</v>
      </c>
    </row>
    <row r="48" ht="12.75">
      <c r="C48" s="2">
        <f>SUM(C4:C47)</f>
        <v>105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C324902</cp:lastModifiedBy>
  <dcterms:created xsi:type="dcterms:W3CDTF">2012-05-02T07:54:14Z</dcterms:created>
  <dcterms:modified xsi:type="dcterms:W3CDTF">2014-01-15T16:07:40Z</dcterms:modified>
  <cp:category/>
  <cp:version/>
  <cp:contentType/>
  <cp:contentStatus/>
</cp:coreProperties>
</file>