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<sst xmlns="http://schemas.openxmlformats.org/spreadsheetml/2006/main" count="679" uniqueCount="400">
  <si>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</si>
  <si>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</si>
  <si>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</si>
  <si>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</si>
  <si>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</si>
  <si>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</si>
  <si>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</si>
  <si>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</si>
  <si>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</si>
  <si>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</si>
  <si>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</si>
  <si>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DOMENICO</t>
  </si>
  <si>
    <t>GABRIELE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</si>
  <si>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</si>
  <si>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</si>
  <si>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</si>
  <si>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</si>
  <si>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</si>
  <si>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</si>
  <si>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</si>
  <si>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</si>
  <si>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</si>
  <si>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</si>
  <si>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</si>
  <si>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SIMONE</t>
  </si>
  <si>
    <t>UMBERTO</t>
  </si>
  <si>
    <t>MAURIZIO</t>
  </si>
  <si>
    <t>MAURO</t>
  </si>
  <si>
    <t>FABIO</t>
  </si>
  <si>
    <t>GIUSEPPE</t>
  </si>
  <si>
    <t>CLAUDIO</t>
  </si>
  <si>
    <t>CARLO</t>
  </si>
  <si>
    <t>DIEGO</t>
  </si>
  <si>
    <t>DAVIDE</t>
  </si>
  <si>
    <t>ROBERTA</t>
  </si>
  <si>
    <t>BRUNO</t>
  </si>
  <si>
    <t>ANDREA</t>
  </si>
  <si>
    <t>DANIELE</t>
  </si>
  <si>
    <t>MASSIMO</t>
  </si>
  <si>
    <t>ANTONIO</t>
  </si>
  <si>
    <t>GIANLUIGI</t>
  </si>
  <si>
    <t>LUCA</t>
  </si>
  <si>
    <t>VINCENZO</t>
  </si>
  <si>
    <t>SERGIO</t>
  </si>
  <si>
    <t>PIETRO</t>
  </si>
  <si>
    <t>GIANCARLO</t>
  </si>
  <si>
    <t>GUIDO</t>
  </si>
  <si>
    <t>GIULIANO</t>
  </si>
  <si>
    <t>ANTONINO</t>
  </si>
  <si>
    <t>RICCI</t>
  </si>
  <si>
    <t>DE ANGELIS</t>
  </si>
  <si>
    <t>ALESSIO</t>
  </si>
  <si>
    <t>STEFANIA</t>
  </si>
  <si>
    <t>DANIELA</t>
  </si>
  <si>
    <t>GINO</t>
  </si>
  <si>
    <t>SIMONA</t>
  </si>
  <si>
    <t>PASQUALE</t>
  </si>
  <si>
    <t>BARBARA</t>
  </si>
  <si>
    <t>CINZIA</t>
  </si>
  <si>
    <t>SM35</t>
  </si>
  <si>
    <t>RUNCARD</t>
  </si>
  <si>
    <t>SM50</t>
  </si>
  <si>
    <t>SM45</t>
  </si>
  <si>
    <t>SF40</t>
  </si>
  <si>
    <t>SM40</t>
  </si>
  <si>
    <t>SM60</t>
  </si>
  <si>
    <t>SM65</t>
  </si>
  <si>
    <t>SF45</t>
  </si>
  <si>
    <t>SF60</t>
  </si>
  <si>
    <t>SF50</t>
  </si>
  <si>
    <t>SM55</t>
  </si>
  <si>
    <t>SF35</t>
  </si>
  <si>
    <t>SF55</t>
  </si>
  <si>
    <t>SILVIA</t>
  </si>
  <si>
    <t>CRISTIANO</t>
  </si>
  <si>
    <t>LORENZO</t>
  </si>
  <si>
    <t>MARIANI</t>
  </si>
  <si>
    <t>FAUSTO</t>
  </si>
  <si>
    <t>ELENA</t>
  </si>
  <si>
    <t>LA MANNA</t>
  </si>
  <si>
    <t>GRECO</t>
  </si>
  <si>
    <t>GIOVANNA</t>
  </si>
  <si>
    <t>MARGHERITA</t>
  </si>
  <si>
    <t>CORSA DEI SANTI</t>
  </si>
  <si>
    <t>ROMATLETICA FOOTWORKS</t>
  </si>
  <si>
    <t>ADRIANO</t>
  </si>
  <si>
    <t>SERENA</t>
  </si>
  <si>
    <t>ROMANO</t>
  </si>
  <si>
    <t>VALERI</t>
  </si>
  <si>
    <t>LORETI</t>
  </si>
  <si>
    <t>RUSSO</t>
  </si>
  <si>
    <t>UISP ROMA</t>
  </si>
  <si>
    <t>MARZIA</t>
  </si>
  <si>
    <t>MARATHON CLUB ROMA</t>
  </si>
  <si>
    <t>TOZZI</t>
  </si>
  <si>
    <t>ROSARIA</t>
  </si>
  <si>
    <t>CRISTIANI</t>
  </si>
  <si>
    <t>ADELE</t>
  </si>
  <si>
    <t>LIVIO</t>
  </si>
  <si>
    <t>SM30</t>
  </si>
  <si>
    <t>FABIANO</t>
  </si>
  <si>
    <t>NAZZARENO</t>
  </si>
  <si>
    <t>A.S.D. LIBERTAS OSTIA RUNNER AVIS</t>
  </si>
  <si>
    <t>BOGGIATTO</t>
  </si>
  <si>
    <t>RUNNING CLUB FUTURA</t>
  </si>
  <si>
    <t>UGO</t>
  </si>
  <si>
    <t>SF30</t>
  </si>
  <si>
    <t>RUNNING CLUB MARATONA DI ROMA</t>
  </si>
  <si>
    <t>PODISTICA MARE DI ROMA</t>
  </si>
  <si>
    <t>ISIDORI</t>
  </si>
  <si>
    <t>SVIZZERO</t>
  </si>
  <si>
    <t>RAIMONDO</t>
  </si>
  <si>
    <t>FLAVIA</t>
  </si>
  <si>
    <t>SM70+</t>
  </si>
  <si>
    <t>ATLETICA VITINIA TRIATHLON</t>
  </si>
  <si>
    <t>CHIATTI</t>
  </si>
  <si>
    <t>CORVARO</t>
  </si>
  <si>
    <t>COLANGELI</t>
  </si>
  <si>
    <t>JUST RUN</t>
  </si>
  <si>
    <t>SF70+</t>
  </si>
  <si>
    <t>MANUEL</t>
  </si>
  <si>
    <t>CRUPI</t>
  </si>
  <si>
    <t>ELIO</t>
  </si>
  <si>
    <t>ROMEO</t>
  </si>
  <si>
    <t>FERRANTE</t>
  </si>
  <si>
    <t>PARIDE</t>
  </si>
  <si>
    <t>SS LAZIO ATLETICA LEGGERA</t>
  </si>
  <si>
    <t>VALERIANO</t>
  </si>
  <si>
    <t>IVAN</t>
  </si>
  <si>
    <t>FERDINANDO</t>
  </si>
  <si>
    <t>URBANI</t>
  </si>
  <si>
    <t>GABRIELLA</t>
  </si>
  <si>
    <t>PODISTICA OSTIA</t>
  </si>
  <si>
    <t>FELICE</t>
  </si>
  <si>
    <t>0:54:26</t>
  </si>
  <si>
    <t>CALCATERRA SPORT</t>
  </si>
  <si>
    <t>GRAZIOSI</t>
  </si>
  <si>
    <t>IACOBELLI</t>
  </si>
  <si>
    <t>VALENTINI</t>
  </si>
  <si>
    <t>18M29</t>
  </si>
  <si>
    <t>PODISTICA PRENESTE</t>
  </si>
  <si>
    <t>0:26:27</t>
  </si>
  <si>
    <t>GIOVANNINI</t>
  </si>
  <si>
    <t>0:28:21</t>
  </si>
  <si>
    <t>BOOM BAR OSTIA RUNNER</t>
  </si>
  <si>
    <t>0:28:41</t>
  </si>
  <si>
    <t>SOLITO</t>
  </si>
  <si>
    <t>0:28:55</t>
  </si>
  <si>
    <t>GALLONE</t>
  </si>
  <si>
    <t>0:29:04</t>
  </si>
  <si>
    <t>DI ROMANO</t>
  </si>
  <si>
    <t>ATLETICA MONTE MARIO</t>
  </si>
  <si>
    <t>0:29:11</t>
  </si>
  <si>
    <t>POZZI</t>
  </si>
  <si>
    <t>0:29:16</t>
  </si>
  <si>
    <t>DELIGIA</t>
  </si>
  <si>
    <t>A.S.D. AMATORI CASTELFUSANO</t>
  </si>
  <si>
    <t>0:31:27</t>
  </si>
  <si>
    <t>TEAM CAMELOT</t>
  </si>
  <si>
    <t>0:31:41</t>
  </si>
  <si>
    <t>JUNA ESTRELLA</t>
  </si>
  <si>
    <t>FRANCISCO</t>
  </si>
  <si>
    <t>0:31:48</t>
  </si>
  <si>
    <t>BRUNORI</t>
  </si>
  <si>
    <t>0:32:00</t>
  </si>
  <si>
    <t>RUBINO</t>
  </si>
  <si>
    <t>OSTIA FAMILY RUNNING</t>
  </si>
  <si>
    <t>0:32:12</t>
  </si>
  <si>
    <t>0:33:01</t>
  </si>
  <si>
    <t>UNGANIA</t>
  </si>
  <si>
    <t>0:33:30</t>
  </si>
  <si>
    <t>0:33:31</t>
  </si>
  <si>
    <t>DE FRANCESCO</t>
  </si>
  <si>
    <t>0:33:36</t>
  </si>
  <si>
    <t>GIANNELLA</t>
  </si>
  <si>
    <t>0:33:39</t>
  </si>
  <si>
    <t>CALVANI</t>
  </si>
  <si>
    <t>0:33:43</t>
  </si>
  <si>
    <t>PIAZZOLA</t>
  </si>
  <si>
    <t>0:33:47</t>
  </si>
  <si>
    <t>BARRESI</t>
  </si>
  <si>
    <t>NATALE</t>
  </si>
  <si>
    <t>0:33:49</t>
  </si>
  <si>
    <t>0:33:52</t>
  </si>
  <si>
    <t>FIORETTI</t>
  </si>
  <si>
    <t>LIBERATLETICA</t>
  </si>
  <si>
    <t>0:34:02</t>
  </si>
  <si>
    <t>0:34:28</t>
  </si>
  <si>
    <t>MAZZARELLO</t>
  </si>
  <si>
    <t>ANNALISA</t>
  </si>
  <si>
    <t>ATLETICA NOVESE</t>
  </si>
  <si>
    <t>0:34:29</t>
  </si>
  <si>
    <t>0:34:45</t>
  </si>
  <si>
    <t>GIOVANNUCCI</t>
  </si>
  <si>
    <t>0:35:19</t>
  </si>
  <si>
    <t>0:35:25</t>
  </si>
  <si>
    <t>GREGORIO</t>
  </si>
  <si>
    <t>0:35:34</t>
  </si>
  <si>
    <t>DI GAETANO</t>
  </si>
  <si>
    <t>0:35:43</t>
  </si>
  <si>
    <t>MACCALLINI</t>
  </si>
  <si>
    <t>0:35:52</t>
  </si>
  <si>
    <t>PIERRO</t>
  </si>
  <si>
    <t>0:35:58</t>
  </si>
  <si>
    <t>FERRARA</t>
  </si>
  <si>
    <t>0:36:02</t>
  </si>
  <si>
    <t>BORTOLAMI</t>
  </si>
  <si>
    <t>ATLETICA VILLA GUGLIELMI</t>
  </si>
  <si>
    <t>0:36:04</t>
  </si>
  <si>
    <t>CERNUTO</t>
  </si>
  <si>
    <t>OLIMPIA EURO</t>
  </si>
  <si>
    <t>0:36:20</t>
  </si>
  <si>
    <t>BORDI</t>
  </si>
  <si>
    <t>0:36:25</t>
  </si>
  <si>
    <t>PINNA</t>
  </si>
  <si>
    <t>A.S.D. VILLA DE SANCTIS</t>
  </si>
  <si>
    <t>0:36:31</t>
  </si>
  <si>
    <t>EPIS</t>
  </si>
  <si>
    <t>0:36:34</t>
  </si>
  <si>
    <t>BALAUCA</t>
  </si>
  <si>
    <t>0:36:38</t>
  </si>
  <si>
    <t>A.S.D MEDITERRANEA OSTIA</t>
  </si>
  <si>
    <t>0:36:39</t>
  </si>
  <si>
    <t>LEOPARDO</t>
  </si>
  <si>
    <t>LUCIO MARIA</t>
  </si>
  <si>
    <t>A.S.D. PODISTICA ALSIVM LADISPOLI</t>
  </si>
  <si>
    <t>0:36:45</t>
  </si>
  <si>
    <t>ROSAPANE</t>
  </si>
  <si>
    <t>0:36:48</t>
  </si>
  <si>
    <t>RAHO</t>
  </si>
  <si>
    <t>0:36:56</t>
  </si>
  <si>
    <t>CAPPELLI</t>
  </si>
  <si>
    <t>0:37:11</t>
  </si>
  <si>
    <t>0:37:20</t>
  </si>
  <si>
    <t>DEL RE</t>
  </si>
  <si>
    <t>G.S. IL FIORINO</t>
  </si>
  <si>
    <t>0:37:29</t>
  </si>
  <si>
    <t>SANTILLI</t>
  </si>
  <si>
    <t>0:37:34</t>
  </si>
  <si>
    <t>ROSCIOLI</t>
  </si>
  <si>
    <t>0:37:36</t>
  </si>
  <si>
    <t>PERILLI</t>
  </si>
  <si>
    <t>BIAGIO</t>
  </si>
  <si>
    <t>0:37:45</t>
  </si>
  <si>
    <t>TIMPERI</t>
  </si>
  <si>
    <t>0:37:50</t>
  </si>
  <si>
    <t>RAMPOGNA</t>
  </si>
  <si>
    <t>0:37:56</t>
  </si>
  <si>
    <t>ZITELLI</t>
  </si>
  <si>
    <t>0:38:00</t>
  </si>
  <si>
    <t>CANNATELLI</t>
  </si>
  <si>
    <t>0:38:01</t>
  </si>
  <si>
    <t>VERONA</t>
  </si>
  <si>
    <t>PERCIBALLI</t>
  </si>
  <si>
    <t>0:38:12</t>
  </si>
  <si>
    <t>BERGAGLIO</t>
  </si>
  <si>
    <t>0:38:16</t>
  </si>
  <si>
    <t>MORO</t>
  </si>
  <si>
    <t>RUNNER FOR EMERGENCY</t>
  </si>
  <si>
    <t>0:38:27</t>
  </si>
  <si>
    <t>SCARSELLA</t>
  </si>
  <si>
    <t>PIERA</t>
  </si>
  <si>
    <t>CAT SPORT ROMA</t>
  </si>
  <si>
    <t>0:38:32</t>
  </si>
  <si>
    <t>0:38:40</t>
  </si>
  <si>
    <t>A.S.D. RUNNER TRAINER</t>
  </si>
  <si>
    <t>0:38:55</t>
  </si>
  <si>
    <t>DALU</t>
  </si>
  <si>
    <t>LUIGINO</t>
  </si>
  <si>
    <t>0:38:57</t>
  </si>
  <si>
    <t>0:39:03</t>
  </si>
  <si>
    <t>VAGNATI</t>
  </si>
  <si>
    <t>0:39:08</t>
  </si>
  <si>
    <t>0:39:09</t>
  </si>
  <si>
    <t>DAL FUOCO</t>
  </si>
  <si>
    <t>LBM SPORT</t>
  </si>
  <si>
    <t>0:39:13</t>
  </si>
  <si>
    <t>PERCUOCO</t>
  </si>
  <si>
    <t>0:39:19</t>
  </si>
  <si>
    <t>CALTAGIRONE</t>
  </si>
  <si>
    <t>0:39:27</t>
  </si>
  <si>
    <t>FADDA</t>
  </si>
  <si>
    <t>ELIANO</t>
  </si>
  <si>
    <t>A.S.D AMATORI VILLA PAMPHILI</t>
  </si>
  <si>
    <t>0:39:56</t>
  </si>
  <si>
    <t>GRIMALDI</t>
  </si>
  <si>
    <t>0:39:58</t>
  </si>
  <si>
    <t>OCCHETTI</t>
  </si>
  <si>
    <t>0:40:11</t>
  </si>
  <si>
    <t>UISP RIETI</t>
  </si>
  <si>
    <t>0:40:18</t>
  </si>
  <si>
    <t>HOUGH</t>
  </si>
  <si>
    <t>RICHARD</t>
  </si>
  <si>
    <t>0:40:21</t>
  </si>
  <si>
    <t>ISOLA SACRA</t>
  </si>
  <si>
    <t>0:40:29</t>
  </si>
  <si>
    <t>LEMBO</t>
  </si>
  <si>
    <t>0:40:44</t>
  </si>
  <si>
    <t>RAUL</t>
  </si>
  <si>
    <t>0:41:21</t>
  </si>
  <si>
    <t>0:41:25</t>
  </si>
  <si>
    <t>RUDA</t>
  </si>
  <si>
    <t>IANDOLO</t>
  </si>
  <si>
    <t>0:41:42</t>
  </si>
  <si>
    <t>0:42:04</t>
  </si>
  <si>
    <t>0:42:13</t>
  </si>
  <si>
    <t>FALLOCCO</t>
  </si>
  <si>
    <t>0:42:14</t>
  </si>
  <si>
    <t>0:42:39</t>
  </si>
  <si>
    <t>VERNUCCIO</t>
  </si>
  <si>
    <t>CIRO</t>
  </si>
  <si>
    <t>0:42:54</t>
  </si>
  <si>
    <t>SORGI</t>
  </si>
  <si>
    <t>0:42:57</t>
  </si>
  <si>
    <t>SAVOI</t>
  </si>
  <si>
    <t>0:43:07</t>
  </si>
  <si>
    <t>0:43:10</t>
  </si>
  <si>
    <t>EUTIZI</t>
  </si>
  <si>
    <t>VITINIA CORRIMONDO</t>
  </si>
  <si>
    <t>0:43:28</t>
  </si>
  <si>
    <t>FILESI</t>
  </si>
  <si>
    <t>0:44:04</t>
  </si>
  <si>
    <t>MAIUCU</t>
  </si>
  <si>
    <t>0:44:35</t>
  </si>
  <si>
    <t>G.S. VIGILI FUOCO ROMA</t>
  </si>
  <si>
    <t>IMPASTATO</t>
  </si>
  <si>
    <t>GR. POD. ROMANAGAS</t>
  </si>
  <si>
    <t>0:44:36</t>
  </si>
  <si>
    <t>CUTILLO</t>
  </si>
  <si>
    <t>TRIATHLON OSTIA</t>
  </si>
  <si>
    <t>0:44:52</t>
  </si>
  <si>
    <t>PICCA</t>
  </si>
  <si>
    <t>0:44:58</t>
  </si>
  <si>
    <t>MONTELLA</t>
  </si>
  <si>
    <t>0:45:04</t>
  </si>
  <si>
    <t>BONSIGNORE</t>
  </si>
  <si>
    <t>GRABRIELE</t>
  </si>
  <si>
    <t>0:45:09</t>
  </si>
  <si>
    <t>ROMAGNOLI</t>
  </si>
  <si>
    <t>0:45:11</t>
  </si>
  <si>
    <t>CALDARONE</t>
  </si>
  <si>
    <t>0:45:16</t>
  </si>
  <si>
    <t>SIMEONI</t>
  </si>
  <si>
    <t>PASQUALINO</t>
  </si>
  <si>
    <t>0:45:35</t>
  </si>
  <si>
    <t>ANTINARELLI</t>
  </si>
  <si>
    <t>BAKACS</t>
  </si>
  <si>
    <t>GYORGY</t>
  </si>
  <si>
    <t>0:45:59</t>
  </si>
  <si>
    <t>RANALDI</t>
  </si>
  <si>
    <t>0:47:04</t>
  </si>
  <si>
    <t>PALUMBO</t>
  </si>
  <si>
    <t>0:47:29</t>
  </si>
  <si>
    <t>PATIRELIS</t>
  </si>
  <si>
    <t>PANTELEIMMON</t>
  </si>
  <si>
    <t>0:47:33</t>
  </si>
  <si>
    <t>DI MATTEO</t>
  </si>
  <si>
    <t>0:47:38</t>
  </si>
  <si>
    <t>0:47:46</t>
  </si>
  <si>
    <t>PALMULLI</t>
  </si>
  <si>
    <t>0:48:00</t>
  </si>
  <si>
    <t>VACCARELLA</t>
  </si>
  <si>
    <t>0:48:24</t>
  </si>
  <si>
    <t>CUOMO</t>
  </si>
  <si>
    <t>DONATELLA</t>
  </si>
  <si>
    <t>0:48:34</t>
  </si>
  <si>
    <t>DONATI</t>
  </si>
  <si>
    <t>CERISOLA</t>
  </si>
  <si>
    <t>0:49:01</t>
  </si>
  <si>
    <t>FANTONI</t>
  </si>
  <si>
    <t>0:50:42</t>
  </si>
  <si>
    <t>NOÈ</t>
  </si>
  <si>
    <t>CAMILLA</t>
  </si>
  <si>
    <t>GIUBILEI</t>
  </si>
  <si>
    <t>POLISPORTIVA DIL. CALI ROMA XIII</t>
  </si>
  <si>
    <t>0:50:51</t>
  </si>
  <si>
    <t>RENDESI</t>
  </si>
  <si>
    <t>0:51:13</t>
  </si>
  <si>
    <t>GERMONDARI</t>
  </si>
  <si>
    <t>0:51:28</t>
  </si>
  <si>
    <t>SANGUIGNI</t>
  </si>
  <si>
    <t>VALERIA</t>
  </si>
  <si>
    <t>0:51:36</t>
  </si>
  <si>
    <t>0:52:16</t>
  </si>
  <si>
    <t>FANISIO</t>
  </si>
  <si>
    <t>0:53:00</t>
  </si>
  <si>
    <t>TESTINI</t>
  </si>
  <si>
    <t>0:53:07</t>
  </si>
  <si>
    <t>PERNA</t>
  </si>
  <si>
    <t>0:54:44</t>
  </si>
  <si>
    <t>LA ROCCA</t>
  </si>
  <si>
    <t>ERMINIO</t>
  </si>
  <si>
    <t>1:00:51</t>
  </si>
  <si>
    <t>ARANCI</t>
  </si>
  <si>
    <t>GR. POD.ROMANAGAS</t>
  </si>
  <si>
    <t>1:03:24</t>
  </si>
  <si>
    <t>A.S.D. PODISTICA SOLIDARIETÀ</t>
  </si>
  <si>
    <t>Sali e scendi per Vitinia</t>
  </si>
  <si>
    <t>6ª edizione</t>
  </si>
  <si>
    <t>Vitinia (RM) Italia - Domenica 30/10/2016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</si>
</sst>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horizontal="center" vertical="center"/>
    </xf>
    <xf numFmtId="0" fontId="52" fillId="56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179" fontId="52" fillId="56" borderId="22" xfId="0" applyNumberFormat="1" applyFont="1" applyFill="1" applyBorder="1" applyAlignment="1">
      <alignment horizontal="center" vertical="center"/>
    </xf>
    <xf numFmtId="0" fontId="52" fillId="56" borderId="24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1" t="s">
        <v>397</v>
      </c>
      <c r="B1" s="31"/>
      <c r="C1" s="31"/>
      <c r="D1" s="31"/>
      <c r="E1" s="31"/>
      <c r="F1" s="31"/>
      <c r="G1" s="31"/>
      <c r="H1" s="31"/>
      <c r="I1" s="31"/>
    </row>
    <row r="2" spans="1:9" ht="24" customHeight="1">
      <c r="A2" s="32" t="s">
        <v>398</v>
      </c>
      <c r="B2" s="32"/>
      <c r="C2" s="32"/>
      <c r="D2" s="32"/>
      <c r="E2" s="32"/>
      <c r="F2" s="32"/>
      <c r="G2" s="32"/>
      <c r="H2" s="32"/>
      <c r="I2" s="32"/>
    </row>
    <row r="3" spans="1:9" ht="24" customHeight="1">
      <c r="A3" s="33" t="s">
        <v>399</v>
      </c>
      <c r="B3" s="33"/>
      <c r="C3" s="33"/>
      <c r="D3" s="33"/>
      <c r="E3" s="33"/>
      <c r="F3" s="33"/>
      <c r="G3" s="33"/>
      <c r="H3" s="3" t="s">
        <v>0</v>
      </c>
      <c r="I3" s="4">
        <v>8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4" t="s">
        <v>138</v>
      </c>
      <c r="C5" s="44" t="s">
        <v>24</v>
      </c>
      <c r="D5" s="11" t="s">
        <v>139</v>
      </c>
      <c r="E5" s="44" t="s">
        <v>140</v>
      </c>
      <c r="F5" s="38" t="s">
        <v>141</v>
      </c>
      <c r="G5" s="11" t="str">
        <f>TEXT(INT((HOUR(F5)*3600+MINUTE(F5)*60+SECOND(F5))/$I$3/60),"0")&amp;"."&amp;TEXT(MOD((HOUR(F5)*3600+MINUTE(F5)*60+SECOND(F5))/$I$3,60),"00")&amp;"/km"</f>
        <v>3.18/km</v>
      </c>
      <c r="H5" s="14">
        <f>F5-$F$5</f>
        <v>0</v>
      </c>
      <c r="I5" s="14">
        <f>F5-INDEX($F$5:$F$184,MATCH(D5,$D$5:$D$184,0))</f>
        <v>0</v>
      </c>
    </row>
    <row r="6" spans="1:9" s="10" customFormat="1" ht="15" customHeight="1">
      <c r="A6" s="12">
        <v>2</v>
      </c>
      <c r="B6" s="45" t="s">
        <v>142</v>
      </c>
      <c r="C6" s="45" t="s">
        <v>16</v>
      </c>
      <c r="D6" s="12" t="s">
        <v>64</v>
      </c>
      <c r="E6" s="45" t="s">
        <v>135</v>
      </c>
      <c r="F6" s="39" t="s">
        <v>143</v>
      </c>
      <c r="G6" s="12" t="str">
        <f aca="true" t="shared" si="0" ref="G6:G21">TEXT(INT((HOUR(F6)*3600+MINUTE(F6)*60+SECOND(F6))/$I$3/60),"0")&amp;"."&amp;TEXT(MOD((HOUR(F6)*3600+MINUTE(F6)*60+SECOND(F6))/$I$3,60),"00")&amp;"/km"</f>
        <v>3.33/km</v>
      </c>
      <c r="H6" s="13">
        <f aca="true" t="shared" si="1" ref="H6:H21">F6-$F$5</f>
        <v>0.001319444444444446</v>
      </c>
      <c r="I6" s="13">
        <f>F6-INDEX($F$5:$F$184,MATCH(D6,$D$5:$D$184,0))</f>
        <v>0</v>
      </c>
    </row>
    <row r="7" spans="1:9" s="10" customFormat="1" ht="15" customHeight="1">
      <c r="A7" s="12">
        <v>3</v>
      </c>
      <c r="B7" s="45" t="s">
        <v>90</v>
      </c>
      <c r="C7" s="45" t="s">
        <v>48</v>
      </c>
      <c r="D7" s="12" t="s">
        <v>59</v>
      </c>
      <c r="E7" s="45" t="s">
        <v>144</v>
      </c>
      <c r="F7" s="39" t="s">
        <v>145</v>
      </c>
      <c r="G7" s="12" t="str">
        <f t="shared" si="0"/>
        <v>3.35/km</v>
      </c>
      <c r="H7" s="13">
        <f t="shared" si="1"/>
        <v>0.0015509259259259278</v>
      </c>
      <c r="I7" s="13">
        <f>F7-INDEX($F$5:$F$184,MATCH(D7,$D$5:$D$184,0))</f>
        <v>0</v>
      </c>
    </row>
    <row r="8" spans="1:9" s="10" customFormat="1" ht="15" customHeight="1">
      <c r="A8" s="12">
        <v>4</v>
      </c>
      <c r="B8" s="45" t="s">
        <v>146</v>
      </c>
      <c r="C8" s="45" t="s">
        <v>28</v>
      </c>
      <c r="D8" s="12" t="s">
        <v>62</v>
      </c>
      <c r="E8" s="45" t="s">
        <v>144</v>
      </c>
      <c r="F8" s="39" t="s">
        <v>147</v>
      </c>
      <c r="G8" s="12" t="str">
        <f t="shared" si="0"/>
        <v>3.37/km</v>
      </c>
      <c r="H8" s="13">
        <f t="shared" si="1"/>
        <v>0.0017129629629629647</v>
      </c>
      <c r="I8" s="13">
        <f>F8-INDEX($F$5:$F$184,MATCH(D8,$D$5:$D$184,0))</f>
        <v>0</v>
      </c>
    </row>
    <row r="9" spans="1:9" s="10" customFormat="1" ht="15" customHeight="1">
      <c r="A9" s="12">
        <v>5</v>
      </c>
      <c r="B9" s="45" t="s">
        <v>148</v>
      </c>
      <c r="C9" s="45" t="s">
        <v>39</v>
      </c>
      <c r="D9" s="12" t="s">
        <v>61</v>
      </c>
      <c r="E9" s="45" t="s">
        <v>140</v>
      </c>
      <c r="F9" s="39" t="s">
        <v>149</v>
      </c>
      <c r="G9" s="12" t="str">
        <f t="shared" si="0"/>
        <v>3.38/km</v>
      </c>
      <c r="H9" s="13">
        <f t="shared" si="1"/>
        <v>0.0018171296296296303</v>
      </c>
      <c r="I9" s="13">
        <f>F9-INDEX($F$5:$F$184,MATCH(D9,$D$5:$D$184,0))</f>
        <v>0</v>
      </c>
    </row>
    <row r="10" spans="1:9" s="10" customFormat="1" ht="15" customHeight="1">
      <c r="A10" s="12">
        <v>6</v>
      </c>
      <c r="B10" s="45" t="s">
        <v>150</v>
      </c>
      <c r="C10" s="45" t="s">
        <v>40</v>
      </c>
      <c r="D10" s="12" t="s">
        <v>99</v>
      </c>
      <c r="E10" s="45" t="s">
        <v>151</v>
      </c>
      <c r="F10" s="39" t="s">
        <v>152</v>
      </c>
      <c r="G10" s="12" t="str">
        <f t="shared" si="0"/>
        <v>3.39/km</v>
      </c>
      <c r="H10" s="13">
        <f t="shared" si="1"/>
        <v>0.0018981481481481488</v>
      </c>
      <c r="I10" s="13">
        <f>F10-INDEX($F$5:$F$184,MATCH(D10,$D$5:$D$184,0))</f>
        <v>0</v>
      </c>
    </row>
    <row r="11" spans="1:9" s="10" customFormat="1" ht="15" customHeight="1">
      <c r="A11" s="12">
        <v>7</v>
      </c>
      <c r="B11" s="45" t="s">
        <v>153</v>
      </c>
      <c r="C11" s="45" t="s">
        <v>20</v>
      </c>
      <c r="D11" s="12" t="s">
        <v>59</v>
      </c>
      <c r="E11" s="45" t="s">
        <v>91</v>
      </c>
      <c r="F11" s="39" t="s">
        <v>154</v>
      </c>
      <c r="G11" s="12" t="str">
        <f t="shared" si="0"/>
        <v>3.40/km</v>
      </c>
      <c r="H11" s="13">
        <f t="shared" si="1"/>
        <v>0.00195601851851852</v>
      </c>
      <c r="I11" s="13">
        <f>F11-INDEX($F$5:$F$184,MATCH(D11,$D$5:$D$184,0))</f>
        <v>0.0004050925925925923</v>
      </c>
    </row>
    <row r="12" spans="1:9" s="10" customFormat="1" ht="15" customHeight="1">
      <c r="A12" s="12">
        <v>8</v>
      </c>
      <c r="B12" s="45" t="s">
        <v>155</v>
      </c>
      <c r="C12" s="45" t="s">
        <v>28</v>
      </c>
      <c r="D12" s="12" t="s">
        <v>70</v>
      </c>
      <c r="E12" s="45" t="s">
        <v>156</v>
      </c>
      <c r="F12" s="39" t="s">
        <v>157</v>
      </c>
      <c r="G12" s="12" t="str">
        <f t="shared" si="0"/>
        <v>3.56/km</v>
      </c>
      <c r="H12" s="13">
        <f t="shared" si="1"/>
        <v>0.0034722222222222238</v>
      </c>
      <c r="I12" s="13">
        <f>F12-INDEX($F$5:$F$184,MATCH(D12,$D$5:$D$184,0))</f>
        <v>0</v>
      </c>
    </row>
    <row r="13" spans="1:9" s="10" customFormat="1" ht="15" customHeight="1">
      <c r="A13" s="12">
        <v>9</v>
      </c>
      <c r="B13" s="45" t="s">
        <v>37</v>
      </c>
      <c r="C13" s="45" t="s">
        <v>29</v>
      </c>
      <c r="D13" s="12" t="s">
        <v>62</v>
      </c>
      <c r="E13" s="45" t="s">
        <v>158</v>
      </c>
      <c r="F13" s="39" t="s">
        <v>159</v>
      </c>
      <c r="G13" s="12" t="str">
        <f t="shared" si="0"/>
        <v>3.58/km</v>
      </c>
      <c r="H13" s="13">
        <f t="shared" si="1"/>
        <v>0.003634259259259264</v>
      </c>
      <c r="I13" s="13">
        <f>F13-INDEX($F$5:$F$184,MATCH(D13,$D$5:$D$184,0))</f>
        <v>0.0019212962962962994</v>
      </c>
    </row>
    <row r="14" spans="1:9" s="10" customFormat="1" ht="15" customHeight="1">
      <c r="A14" s="12">
        <v>10</v>
      </c>
      <c r="B14" s="45" t="s">
        <v>160</v>
      </c>
      <c r="C14" s="45" t="s">
        <v>161</v>
      </c>
      <c r="D14" s="12" t="s">
        <v>59</v>
      </c>
      <c r="E14" s="45" t="s">
        <v>93</v>
      </c>
      <c r="F14" s="39" t="s">
        <v>162</v>
      </c>
      <c r="G14" s="12" t="str">
        <f t="shared" si="0"/>
        <v>3.59/km</v>
      </c>
      <c r="H14" s="13">
        <f t="shared" si="1"/>
        <v>0.003715277777777779</v>
      </c>
      <c r="I14" s="13">
        <f>F14-INDEX($F$5:$F$184,MATCH(D14,$D$5:$D$184,0))</f>
        <v>0.0021643518518518513</v>
      </c>
    </row>
    <row r="15" spans="1:9" s="10" customFormat="1" ht="15" customHeight="1">
      <c r="A15" s="12">
        <v>11</v>
      </c>
      <c r="B15" s="45" t="s">
        <v>163</v>
      </c>
      <c r="C15" s="45" t="s">
        <v>51</v>
      </c>
      <c r="D15" s="12" t="s">
        <v>59</v>
      </c>
      <c r="E15" s="45" t="s">
        <v>118</v>
      </c>
      <c r="F15" s="39" t="s">
        <v>164</v>
      </c>
      <c r="G15" s="12" t="str">
        <f t="shared" si="0"/>
        <v>4.00/km</v>
      </c>
      <c r="H15" s="13">
        <f t="shared" si="1"/>
        <v>0.003854166666666669</v>
      </c>
      <c r="I15" s="13">
        <f>F15-INDEX($F$5:$F$184,MATCH(D15,$D$5:$D$184,0))</f>
        <v>0.002303240740740741</v>
      </c>
    </row>
    <row r="16" spans="1:9" s="10" customFormat="1" ht="15" customHeight="1">
      <c r="A16" s="12">
        <v>12</v>
      </c>
      <c r="B16" s="45" t="s">
        <v>165</v>
      </c>
      <c r="C16" s="45" t="s">
        <v>22</v>
      </c>
      <c r="D16" s="12" t="s">
        <v>64</v>
      </c>
      <c r="E16" s="45" t="s">
        <v>166</v>
      </c>
      <c r="F16" s="39" t="s">
        <v>164</v>
      </c>
      <c r="G16" s="12" t="str">
        <f t="shared" si="0"/>
        <v>4.00/km</v>
      </c>
      <c r="H16" s="13">
        <f t="shared" si="1"/>
        <v>0.003854166666666669</v>
      </c>
      <c r="I16" s="13">
        <f>F16-INDEX($F$5:$F$184,MATCH(D16,$D$5:$D$184,0))</f>
        <v>0.002534722222222223</v>
      </c>
    </row>
    <row r="17" spans="1:9" s="10" customFormat="1" ht="15" customHeight="1">
      <c r="A17" s="12">
        <v>13</v>
      </c>
      <c r="B17" s="45" t="s">
        <v>103</v>
      </c>
      <c r="C17" s="45" t="s">
        <v>34</v>
      </c>
      <c r="D17" s="12" t="s">
        <v>67</v>
      </c>
      <c r="E17" s="45" t="s">
        <v>104</v>
      </c>
      <c r="F17" s="39" t="s">
        <v>167</v>
      </c>
      <c r="G17" s="12" t="str">
        <f t="shared" si="0"/>
        <v>4.02/km</v>
      </c>
      <c r="H17" s="13">
        <f t="shared" si="1"/>
        <v>0.003993055555555559</v>
      </c>
      <c r="I17" s="13">
        <f>F17-INDEX($F$5:$F$184,MATCH(D17,$D$5:$D$184,0))</f>
        <v>0</v>
      </c>
    </row>
    <row r="18" spans="1:9" s="10" customFormat="1" ht="15" customHeight="1">
      <c r="A18" s="12">
        <v>14</v>
      </c>
      <c r="B18" s="45" t="s">
        <v>137</v>
      </c>
      <c r="C18" s="45" t="s">
        <v>27</v>
      </c>
      <c r="D18" s="12" t="s">
        <v>64</v>
      </c>
      <c r="E18" s="45" t="s">
        <v>102</v>
      </c>
      <c r="F18" s="39" t="s">
        <v>168</v>
      </c>
      <c r="G18" s="12" t="str">
        <f t="shared" si="0"/>
        <v>4.08/km</v>
      </c>
      <c r="H18" s="13">
        <f t="shared" si="1"/>
        <v>0.0045601851851851845</v>
      </c>
      <c r="I18" s="13">
        <f>F18-INDEX($F$5:$F$184,MATCH(D18,$D$5:$D$184,0))</f>
        <v>0.0032407407407407385</v>
      </c>
    </row>
    <row r="19" spans="1:9" s="10" customFormat="1" ht="15" customHeight="1">
      <c r="A19" s="12">
        <v>15</v>
      </c>
      <c r="B19" s="45" t="s">
        <v>169</v>
      </c>
      <c r="C19" s="45" t="s">
        <v>81</v>
      </c>
      <c r="D19" s="12" t="s">
        <v>67</v>
      </c>
      <c r="E19" s="45" t="s">
        <v>144</v>
      </c>
      <c r="F19" s="39" t="s">
        <v>170</v>
      </c>
      <c r="G19" s="12" t="str">
        <f t="shared" si="0"/>
        <v>4.11/km</v>
      </c>
      <c r="H19" s="13">
        <f t="shared" si="1"/>
        <v>0.004895833333333335</v>
      </c>
      <c r="I19" s="13">
        <f>F19-INDEX($F$5:$F$184,MATCH(D19,$D$5:$D$184,0))</f>
        <v>0.0009027777777777767</v>
      </c>
    </row>
    <row r="20" spans="1:9" s="10" customFormat="1" ht="15" customHeight="1">
      <c r="A20" s="12">
        <v>16</v>
      </c>
      <c r="B20" s="45" t="s">
        <v>136</v>
      </c>
      <c r="C20" s="45" t="s">
        <v>133</v>
      </c>
      <c r="D20" s="12" t="s">
        <v>61</v>
      </c>
      <c r="E20" s="45" t="s">
        <v>156</v>
      </c>
      <c r="F20" s="39" t="s">
        <v>171</v>
      </c>
      <c r="G20" s="12" t="str">
        <f t="shared" si="0"/>
        <v>4.11/km</v>
      </c>
      <c r="H20" s="13">
        <f t="shared" si="1"/>
        <v>0.0049074074074074055</v>
      </c>
      <c r="I20" s="13">
        <f>F20-INDEX($F$5:$F$184,MATCH(D20,$D$5:$D$184,0))</f>
        <v>0.003090277777777775</v>
      </c>
    </row>
    <row r="21" spans="1:9" ht="15" customHeight="1">
      <c r="A21" s="12">
        <v>17</v>
      </c>
      <c r="B21" s="45" t="s">
        <v>172</v>
      </c>
      <c r="C21" s="45" t="s">
        <v>11</v>
      </c>
      <c r="D21" s="12" t="s">
        <v>64</v>
      </c>
      <c r="E21" s="45" t="s">
        <v>158</v>
      </c>
      <c r="F21" s="39" t="s">
        <v>173</v>
      </c>
      <c r="G21" s="12" t="str">
        <f t="shared" si="0"/>
        <v>4.12/km</v>
      </c>
      <c r="H21" s="13">
        <f t="shared" si="1"/>
        <v>0.00496527777777778</v>
      </c>
      <c r="I21" s="13">
        <f>F21-INDEX($F$5:$F$184,MATCH(D21,$D$5:$D$184,0))</f>
        <v>0.0036458333333333343</v>
      </c>
    </row>
    <row r="22" spans="1:9" ht="15" customHeight="1">
      <c r="A22" s="12">
        <v>18</v>
      </c>
      <c r="B22" s="45" t="s">
        <v>174</v>
      </c>
      <c r="C22" s="45" t="s">
        <v>39</v>
      </c>
      <c r="D22" s="12" t="s">
        <v>139</v>
      </c>
      <c r="E22" s="45" t="s">
        <v>102</v>
      </c>
      <c r="F22" s="39" t="s">
        <v>175</v>
      </c>
      <c r="G22" s="12" t="str">
        <f aca="true" t="shared" si="2" ref="G22:G32">TEXT(INT((HOUR(F22)*3600+MINUTE(F22)*60+SECOND(F22))/$I$3/60),"0")&amp;"."&amp;TEXT(MOD((HOUR(F22)*3600+MINUTE(F22)*60+SECOND(F22))/$I$3,60),"00")&amp;"/km"</f>
        <v>4.12/km</v>
      </c>
      <c r="H22" s="13">
        <f aca="true" t="shared" si="3" ref="H22:H32">F22-$F$5</f>
        <v>0.005000000000000001</v>
      </c>
      <c r="I22" s="13">
        <f>F22-INDEX($F$5:$F$184,MATCH(D22,$D$5:$D$184,0))</f>
        <v>0.005000000000000001</v>
      </c>
    </row>
    <row r="23" spans="1:9" ht="15" customHeight="1">
      <c r="A23" s="12">
        <v>19</v>
      </c>
      <c r="B23" s="45" t="s">
        <v>176</v>
      </c>
      <c r="C23" s="45" t="s">
        <v>15</v>
      </c>
      <c r="D23" s="12" t="s">
        <v>64</v>
      </c>
      <c r="E23" s="45" t="s">
        <v>93</v>
      </c>
      <c r="F23" s="39" t="s">
        <v>177</v>
      </c>
      <c r="G23" s="12" t="str">
        <f t="shared" si="2"/>
        <v>4.13/km</v>
      </c>
      <c r="H23" s="13">
        <f t="shared" si="3"/>
        <v>0.005046296296296299</v>
      </c>
      <c r="I23" s="13">
        <f>F23-INDEX($F$5:$F$184,MATCH(D23,$D$5:$D$184,0))</f>
        <v>0.0037268518518518527</v>
      </c>
    </row>
    <row r="24" spans="1:9" ht="15" customHeight="1">
      <c r="A24" s="12">
        <v>20</v>
      </c>
      <c r="B24" s="45" t="s">
        <v>178</v>
      </c>
      <c r="C24" s="45" t="s">
        <v>18</v>
      </c>
      <c r="D24" s="12" t="s">
        <v>61</v>
      </c>
      <c r="E24" s="45" t="s">
        <v>102</v>
      </c>
      <c r="F24" s="39" t="s">
        <v>179</v>
      </c>
      <c r="G24" s="12" t="str">
        <f t="shared" si="2"/>
        <v>4.13/km</v>
      </c>
      <c r="H24" s="13">
        <f t="shared" si="3"/>
        <v>0.005092592592592593</v>
      </c>
      <c r="I24" s="13">
        <f>F24-INDEX($F$5:$F$184,MATCH(D24,$D$5:$D$184,0))</f>
        <v>0.0032754629629629627</v>
      </c>
    </row>
    <row r="25" spans="1:9" ht="15" customHeight="1">
      <c r="A25" s="12">
        <v>21</v>
      </c>
      <c r="B25" s="45" t="s">
        <v>180</v>
      </c>
      <c r="C25" s="45" t="s">
        <v>181</v>
      </c>
      <c r="D25" s="12" t="s">
        <v>70</v>
      </c>
      <c r="E25" s="45" t="s">
        <v>158</v>
      </c>
      <c r="F25" s="39" t="s">
        <v>182</v>
      </c>
      <c r="G25" s="12" t="str">
        <f t="shared" si="2"/>
        <v>4.14/km</v>
      </c>
      <c r="H25" s="13">
        <f t="shared" si="3"/>
        <v>0.005115740740740744</v>
      </c>
      <c r="I25" s="13">
        <f>F25-INDEX($F$5:$F$184,MATCH(D25,$D$5:$D$184,0))</f>
        <v>0.0016435185185185198</v>
      </c>
    </row>
    <row r="26" spans="1:9" ht="15" customHeight="1">
      <c r="A26" s="12">
        <v>22</v>
      </c>
      <c r="B26" s="45" t="s">
        <v>110</v>
      </c>
      <c r="C26" s="45" t="s">
        <v>101</v>
      </c>
      <c r="D26" s="12" t="s">
        <v>62</v>
      </c>
      <c r="E26" s="45" t="s">
        <v>102</v>
      </c>
      <c r="F26" s="39" t="s">
        <v>183</v>
      </c>
      <c r="G26" s="12" t="str">
        <f t="shared" si="2"/>
        <v>4.14/km</v>
      </c>
      <c r="H26" s="13">
        <f t="shared" si="3"/>
        <v>0.005150462962962964</v>
      </c>
      <c r="I26" s="13">
        <f>F26-INDEX($F$5:$F$184,MATCH(D26,$D$5:$D$184,0))</f>
        <v>0.0034374999999999996</v>
      </c>
    </row>
    <row r="27" spans="1:9" ht="15" customHeight="1">
      <c r="A27" s="12">
        <v>23</v>
      </c>
      <c r="B27" s="45" t="s">
        <v>184</v>
      </c>
      <c r="C27" s="45" t="s">
        <v>25</v>
      </c>
      <c r="D27" s="12" t="s">
        <v>64</v>
      </c>
      <c r="E27" s="45" t="s">
        <v>185</v>
      </c>
      <c r="F27" s="39" t="s">
        <v>186</v>
      </c>
      <c r="G27" s="12" t="str">
        <f t="shared" si="2"/>
        <v>4.15/km</v>
      </c>
      <c r="H27" s="13">
        <f t="shared" si="3"/>
        <v>0.0052662037037037035</v>
      </c>
      <c r="I27" s="13">
        <f>F27-INDEX($F$5:$F$184,MATCH(D27,$D$5:$D$184,0))</f>
        <v>0.0039467592592592575</v>
      </c>
    </row>
    <row r="28" spans="1:9" ht="15" customHeight="1">
      <c r="A28" s="12">
        <v>24</v>
      </c>
      <c r="B28" s="45" t="s">
        <v>89</v>
      </c>
      <c r="C28" s="45" t="s">
        <v>35</v>
      </c>
      <c r="D28" s="12" t="s">
        <v>66</v>
      </c>
      <c r="E28" s="45" t="s">
        <v>126</v>
      </c>
      <c r="F28" s="39" t="s">
        <v>187</v>
      </c>
      <c r="G28" s="12" t="str">
        <f t="shared" si="2"/>
        <v>4.19/km</v>
      </c>
      <c r="H28" s="13">
        <f t="shared" si="3"/>
        <v>0.00556712962962963</v>
      </c>
      <c r="I28" s="13">
        <f>F28-INDEX($F$5:$F$184,MATCH(D28,$D$5:$D$184,0))</f>
        <v>0</v>
      </c>
    </row>
    <row r="29" spans="1:9" ht="15" customHeight="1">
      <c r="A29" s="12">
        <v>25</v>
      </c>
      <c r="B29" s="45" t="s">
        <v>188</v>
      </c>
      <c r="C29" s="45" t="s">
        <v>189</v>
      </c>
      <c r="D29" s="12" t="s">
        <v>71</v>
      </c>
      <c r="E29" s="45" t="s">
        <v>190</v>
      </c>
      <c r="F29" s="39" t="s">
        <v>191</v>
      </c>
      <c r="G29" s="12" t="str">
        <f t="shared" si="2"/>
        <v>4.19/km</v>
      </c>
      <c r="H29" s="13">
        <f t="shared" si="3"/>
        <v>0.005578703703703707</v>
      </c>
      <c r="I29" s="13">
        <f>F29-INDEX($F$5:$F$184,MATCH(D29,$D$5:$D$184,0))</f>
        <v>0</v>
      </c>
    </row>
    <row r="30" spans="1:9" ht="15" customHeight="1">
      <c r="A30" s="12">
        <v>26</v>
      </c>
      <c r="B30" s="45" t="s">
        <v>121</v>
      </c>
      <c r="C30" s="45" t="s">
        <v>48</v>
      </c>
      <c r="D30" s="12" t="s">
        <v>64</v>
      </c>
      <c r="E30" s="45" t="s">
        <v>93</v>
      </c>
      <c r="F30" s="39" t="s">
        <v>192</v>
      </c>
      <c r="G30" s="12" t="str">
        <f t="shared" si="2"/>
        <v>4.21/km</v>
      </c>
      <c r="H30" s="13">
        <f t="shared" si="3"/>
        <v>0.005763888888888891</v>
      </c>
      <c r="I30" s="13">
        <f>F30-INDEX($F$5:$F$184,MATCH(D30,$D$5:$D$184,0))</f>
        <v>0.004444444444444445</v>
      </c>
    </row>
    <row r="31" spans="1:9" ht="15" customHeight="1">
      <c r="A31" s="12">
        <v>27</v>
      </c>
      <c r="B31" s="45" t="s">
        <v>193</v>
      </c>
      <c r="C31" s="45" t="s">
        <v>16</v>
      </c>
      <c r="D31" s="12" t="s">
        <v>62</v>
      </c>
      <c r="E31" s="45" t="s">
        <v>126</v>
      </c>
      <c r="F31" s="39" t="s">
        <v>194</v>
      </c>
      <c r="G31" s="12" t="str">
        <f t="shared" si="2"/>
        <v>4.25/km</v>
      </c>
      <c r="H31" s="13">
        <f t="shared" si="3"/>
        <v>0.0061574074074074135</v>
      </c>
      <c r="I31" s="13">
        <f>F31-INDEX($F$5:$F$184,MATCH(D31,$D$5:$D$184,0))</f>
        <v>0.004444444444444449</v>
      </c>
    </row>
    <row r="32" spans="1:9" ht="15" customHeight="1">
      <c r="A32" s="12">
        <v>28</v>
      </c>
      <c r="B32" s="45" t="s">
        <v>80</v>
      </c>
      <c r="C32" s="45" t="s">
        <v>75</v>
      </c>
      <c r="D32" s="12" t="s">
        <v>64</v>
      </c>
      <c r="E32" s="45" t="s">
        <v>118</v>
      </c>
      <c r="F32" s="39" t="s">
        <v>195</v>
      </c>
      <c r="G32" s="12" t="str">
        <f t="shared" si="2"/>
        <v>4.26/km</v>
      </c>
      <c r="H32" s="13">
        <f t="shared" si="3"/>
        <v>0.006226851851851855</v>
      </c>
      <c r="I32" s="13">
        <f>F32-INDEX($F$5:$F$184,MATCH(D32,$D$5:$D$184,0))</f>
        <v>0.004907407407407409</v>
      </c>
    </row>
    <row r="33" spans="1:9" ht="15" customHeight="1">
      <c r="A33" s="12">
        <v>29</v>
      </c>
      <c r="B33" s="45" t="s">
        <v>196</v>
      </c>
      <c r="C33" s="45" t="s">
        <v>74</v>
      </c>
      <c r="D33" s="12" t="s">
        <v>62</v>
      </c>
      <c r="E33" s="45" t="s">
        <v>166</v>
      </c>
      <c r="F33" s="39" t="s">
        <v>197</v>
      </c>
      <c r="G33" s="12" t="str">
        <f>TEXT(INT((HOUR(F33)*3600+MINUTE(F33)*60+SECOND(F33))/$I$3/60),"0")&amp;"."&amp;TEXT(MOD((HOUR(F33)*3600+MINUTE(F33)*60+SECOND(F33))/$I$3,60),"00")&amp;"/km"</f>
        <v>4.27/km</v>
      </c>
      <c r="H33" s="13">
        <f>F33-$F$5</f>
        <v>0.006331018518518524</v>
      </c>
      <c r="I33" s="13">
        <f>F33-INDEX($F$5:$F$184,MATCH(D33,$D$5:$D$184,0))</f>
        <v>0.004618055555555559</v>
      </c>
    </row>
    <row r="34" spans="1:9" ht="15" customHeight="1">
      <c r="A34" s="12">
        <v>30</v>
      </c>
      <c r="B34" s="45" t="s">
        <v>19</v>
      </c>
      <c r="C34" s="45" t="s">
        <v>198</v>
      </c>
      <c r="D34" s="12" t="s">
        <v>62</v>
      </c>
      <c r="E34" s="45" t="s">
        <v>156</v>
      </c>
      <c r="F34" s="39" t="s">
        <v>199</v>
      </c>
      <c r="G34" s="12" t="str">
        <f>TEXT(INT((HOUR(F34)*3600+MINUTE(F34)*60+SECOND(F34))/$I$3/60),"0")&amp;"."&amp;TEXT(MOD((HOUR(F34)*3600+MINUTE(F34)*60+SECOND(F34))/$I$3,60),"00")&amp;"/km"</f>
        <v>4.28/km</v>
      </c>
      <c r="H34" s="13">
        <f>F34-$F$5</f>
        <v>0.006435185185185186</v>
      </c>
      <c r="I34" s="13">
        <f>F34-INDEX($F$5:$F$184,MATCH(D34,$D$5:$D$184,0))</f>
        <v>0.004722222222222221</v>
      </c>
    </row>
    <row r="35" spans="1:9" ht="15" customHeight="1">
      <c r="A35" s="12">
        <v>31</v>
      </c>
      <c r="B35" s="45" t="s">
        <v>200</v>
      </c>
      <c r="C35" s="45" t="s">
        <v>16</v>
      </c>
      <c r="D35" s="12" t="s">
        <v>61</v>
      </c>
      <c r="E35" s="45" t="s">
        <v>158</v>
      </c>
      <c r="F35" s="39" t="s">
        <v>201</v>
      </c>
      <c r="G35" s="12" t="str">
        <f>TEXT(INT((HOUR(F35)*3600+MINUTE(F35)*60+SECOND(F35))/$I$3/60),"0")&amp;"."&amp;TEXT(MOD((HOUR(F35)*3600+MINUTE(F35)*60+SECOND(F35))/$I$3,60),"00")&amp;"/km"</f>
        <v>4.29/km</v>
      </c>
      <c r="H35" s="13">
        <f>F35-$F$5</f>
        <v>0.006539351851851852</v>
      </c>
      <c r="I35" s="13">
        <f>F35-INDEX($F$5:$F$184,MATCH(D35,$D$5:$D$184,0))</f>
        <v>0.004722222222222221</v>
      </c>
    </row>
    <row r="36" spans="1:9" ht="15" customHeight="1">
      <c r="A36" s="12">
        <v>32</v>
      </c>
      <c r="B36" s="45" t="s">
        <v>202</v>
      </c>
      <c r="C36" s="45" t="s">
        <v>44</v>
      </c>
      <c r="D36" s="12" t="s">
        <v>62</v>
      </c>
      <c r="E36" s="45" t="s">
        <v>158</v>
      </c>
      <c r="F36" s="39" t="s">
        <v>203</v>
      </c>
      <c r="G36" s="12" t="str">
        <f>TEXT(INT((HOUR(F36)*3600+MINUTE(F36)*60+SECOND(F36))/$I$3/60),"0")&amp;"."&amp;TEXT(MOD((HOUR(F36)*3600+MINUTE(F36)*60+SECOND(F36))/$I$3,60),"00")&amp;"/km"</f>
        <v>4.30/km</v>
      </c>
      <c r="H36" s="13">
        <f>F36-$F$5</f>
        <v>0.006608796296296297</v>
      </c>
      <c r="I36" s="13">
        <f>F36-INDEX($F$5:$F$184,MATCH(D36,$D$5:$D$184,0))</f>
        <v>0.004895833333333332</v>
      </c>
    </row>
    <row r="37" spans="1:9" ht="15" customHeight="1">
      <c r="A37" s="12">
        <v>33</v>
      </c>
      <c r="B37" s="45" t="s">
        <v>204</v>
      </c>
      <c r="C37" s="45" t="s">
        <v>125</v>
      </c>
      <c r="D37" s="12" t="s">
        <v>61</v>
      </c>
      <c r="E37" s="45" t="s">
        <v>83</v>
      </c>
      <c r="F37" s="39" t="s">
        <v>205</v>
      </c>
      <c r="G37" s="12" t="str">
        <f>TEXT(INT((HOUR(F37)*3600+MINUTE(F37)*60+SECOND(F37))/$I$3/60),"0")&amp;"."&amp;TEXT(MOD((HOUR(F37)*3600+MINUTE(F37)*60+SECOND(F37))/$I$3,60),"00")&amp;"/km"</f>
        <v>4.30/km</v>
      </c>
      <c r="H37" s="13">
        <f>F37-$F$5</f>
        <v>0.006655092592592591</v>
      </c>
      <c r="I37" s="13">
        <f>F37-INDEX($F$5:$F$184,MATCH(D37,$D$5:$D$184,0))</f>
        <v>0.004837962962962961</v>
      </c>
    </row>
    <row r="38" spans="1:9" ht="15" customHeight="1">
      <c r="A38" s="12">
        <v>34</v>
      </c>
      <c r="B38" s="45" t="s">
        <v>206</v>
      </c>
      <c r="C38" s="45" t="s">
        <v>38</v>
      </c>
      <c r="D38" s="12" t="s">
        <v>61</v>
      </c>
      <c r="E38" s="45" t="s">
        <v>207</v>
      </c>
      <c r="F38" s="39" t="s">
        <v>208</v>
      </c>
      <c r="G38" s="12" t="str">
        <f>TEXT(INT((HOUR(F38)*3600+MINUTE(F38)*60+SECOND(F38))/$I$3/60),"0")&amp;"."&amp;TEXT(MOD((HOUR(F38)*3600+MINUTE(F38)*60+SECOND(F38))/$I$3,60),"00")&amp;"/km"</f>
        <v>4.31/km</v>
      </c>
      <c r="H38" s="13">
        <f>F38-$F$5</f>
        <v>0.006678240740740745</v>
      </c>
      <c r="I38" s="13">
        <f>F38-INDEX($F$5:$F$184,MATCH(D38,$D$5:$D$184,0))</f>
        <v>0.004861111111111115</v>
      </c>
    </row>
    <row r="39" spans="1:9" ht="15" customHeight="1">
      <c r="A39" s="12">
        <v>35</v>
      </c>
      <c r="B39" s="45" t="s">
        <v>209</v>
      </c>
      <c r="C39" s="45" t="s">
        <v>46</v>
      </c>
      <c r="D39" s="12" t="s">
        <v>64</v>
      </c>
      <c r="E39" s="45" t="s">
        <v>210</v>
      </c>
      <c r="F39" s="39" t="s">
        <v>211</v>
      </c>
      <c r="G39" s="12" t="str">
        <f>TEXT(INT((HOUR(F39)*3600+MINUTE(F39)*60+SECOND(F39))/$I$3/60),"0")&amp;"."&amp;TEXT(MOD((HOUR(F39)*3600+MINUTE(F39)*60+SECOND(F39))/$I$3,60),"00")&amp;"/km"</f>
        <v>4.33/km</v>
      </c>
      <c r="H39" s="13">
        <f>F39-$F$5</f>
        <v>0.006863425925925929</v>
      </c>
      <c r="I39" s="13">
        <f>F39-INDEX($F$5:$F$184,MATCH(D39,$D$5:$D$184,0))</f>
        <v>0.005543981481481483</v>
      </c>
    </row>
    <row r="40" spans="1:9" ht="15" customHeight="1">
      <c r="A40" s="12">
        <v>36</v>
      </c>
      <c r="B40" s="45" t="s">
        <v>212</v>
      </c>
      <c r="C40" s="45" t="s">
        <v>122</v>
      </c>
      <c r="D40" s="12" t="s">
        <v>62</v>
      </c>
      <c r="E40" s="45" t="s">
        <v>158</v>
      </c>
      <c r="F40" s="39" t="s">
        <v>213</v>
      </c>
      <c r="G40" s="12" t="str">
        <f>TEXT(INT((HOUR(F40)*3600+MINUTE(F40)*60+SECOND(F40))/$I$3/60),"0")&amp;"."&amp;TEXT(MOD((HOUR(F40)*3600+MINUTE(F40)*60+SECOND(F40))/$I$3,60),"00")&amp;"/km"</f>
        <v>4.33/km</v>
      </c>
      <c r="H40" s="13">
        <f>F40-$F$5</f>
        <v>0.006921296296296297</v>
      </c>
      <c r="I40" s="13">
        <f>F40-INDEX($F$5:$F$184,MATCH(D40,$D$5:$D$184,0))</f>
        <v>0.005208333333333332</v>
      </c>
    </row>
    <row r="41" spans="1:9" ht="15" customHeight="1">
      <c r="A41" s="12">
        <v>37</v>
      </c>
      <c r="B41" s="45" t="s">
        <v>214</v>
      </c>
      <c r="C41" s="45" t="s">
        <v>27</v>
      </c>
      <c r="D41" s="12" t="s">
        <v>61</v>
      </c>
      <c r="E41" s="45" t="s">
        <v>215</v>
      </c>
      <c r="F41" s="39" t="s">
        <v>216</v>
      </c>
      <c r="G41" s="12" t="str">
        <f>TEXT(INT((HOUR(F41)*3600+MINUTE(F41)*60+SECOND(F41))/$I$3/60),"0")&amp;"."&amp;TEXT(MOD((HOUR(F41)*3600+MINUTE(F41)*60+SECOND(F41))/$I$3,60),"00")&amp;"/km"</f>
        <v>4.34/km</v>
      </c>
      <c r="H41" s="13">
        <f>F41-$F$5</f>
        <v>0.006990740740740742</v>
      </c>
      <c r="I41" s="13">
        <f>F41-INDEX($F$5:$F$184,MATCH(D41,$D$5:$D$184,0))</f>
        <v>0.0051736111111111115</v>
      </c>
    </row>
    <row r="42" spans="1:9" ht="15" customHeight="1">
      <c r="A42" s="12">
        <v>38</v>
      </c>
      <c r="B42" s="45" t="s">
        <v>217</v>
      </c>
      <c r="C42" s="45" t="s">
        <v>41</v>
      </c>
      <c r="D42" s="12" t="s">
        <v>59</v>
      </c>
      <c r="E42" s="45" t="s">
        <v>102</v>
      </c>
      <c r="F42" s="39" t="s">
        <v>218</v>
      </c>
      <c r="G42" s="12" t="str">
        <f>TEXT(INT((HOUR(F42)*3600+MINUTE(F42)*60+SECOND(F42))/$I$3/60),"0")&amp;"."&amp;TEXT(MOD((HOUR(F42)*3600+MINUTE(F42)*60+SECOND(F42))/$I$3,60),"00")&amp;"/km"</f>
        <v>4.34/km</v>
      </c>
      <c r="H42" s="13">
        <f>F42-$F$5</f>
        <v>0.007025462962962966</v>
      </c>
      <c r="I42" s="13">
        <f>F42-INDEX($F$5:$F$184,MATCH(D42,$D$5:$D$184,0))</f>
        <v>0.005474537037037038</v>
      </c>
    </row>
    <row r="43" spans="1:9" ht="15" customHeight="1">
      <c r="A43" s="12">
        <v>39</v>
      </c>
      <c r="B43" s="45" t="s">
        <v>219</v>
      </c>
      <c r="C43" s="45" t="s">
        <v>78</v>
      </c>
      <c r="D43" s="12" t="s">
        <v>71</v>
      </c>
      <c r="E43" s="45" t="s">
        <v>215</v>
      </c>
      <c r="F43" s="39" t="s">
        <v>220</v>
      </c>
      <c r="G43" s="12" t="str">
        <f aca="true" t="shared" si="4" ref="G43:G106">TEXT(INT((HOUR(F43)*3600+MINUTE(F43)*60+SECOND(F43))/$I$3/60),"0")&amp;"."&amp;TEXT(MOD((HOUR(F43)*3600+MINUTE(F43)*60+SECOND(F43))/$I$3,60),"00")&amp;"/km"</f>
        <v>4.35/km</v>
      </c>
      <c r="H43" s="13">
        <f aca="true" t="shared" si="5" ref="H43:H106">F43-$F$5</f>
        <v>0.00707175925925926</v>
      </c>
      <c r="I43" s="13">
        <f>F43-INDEX($F$5:$F$184,MATCH(D43,$D$5:$D$184,0))</f>
        <v>0.001493055555555553</v>
      </c>
    </row>
    <row r="44" spans="1:9" ht="15" customHeight="1">
      <c r="A44" s="12">
        <v>40</v>
      </c>
      <c r="B44" s="45" t="s">
        <v>88</v>
      </c>
      <c r="C44" s="45" t="s">
        <v>13</v>
      </c>
      <c r="D44" s="12" t="s">
        <v>64</v>
      </c>
      <c r="E44" s="45" t="s">
        <v>221</v>
      </c>
      <c r="F44" s="39" t="s">
        <v>222</v>
      </c>
      <c r="G44" s="12" t="str">
        <f t="shared" si="4"/>
        <v>4.35/km</v>
      </c>
      <c r="H44" s="13">
        <f t="shared" si="5"/>
        <v>0.007083333333333334</v>
      </c>
      <c r="I44" s="13">
        <f>F44-INDEX($F$5:$F$184,MATCH(D44,$D$5:$D$184,0))</f>
        <v>0.005763888888888888</v>
      </c>
    </row>
    <row r="45" spans="1:9" ht="15" customHeight="1">
      <c r="A45" s="12">
        <v>41</v>
      </c>
      <c r="B45" s="45" t="s">
        <v>223</v>
      </c>
      <c r="C45" s="45" t="s">
        <v>224</v>
      </c>
      <c r="D45" s="12" t="s">
        <v>61</v>
      </c>
      <c r="E45" s="45" t="s">
        <v>225</v>
      </c>
      <c r="F45" s="39" t="s">
        <v>226</v>
      </c>
      <c r="G45" s="12" t="str">
        <f t="shared" si="4"/>
        <v>4.36/km</v>
      </c>
      <c r="H45" s="13">
        <f t="shared" si="5"/>
        <v>0.007152777777777782</v>
      </c>
      <c r="I45" s="13">
        <f>F45-INDEX($F$5:$F$184,MATCH(D45,$D$5:$D$184,0))</f>
        <v>0.005335648148148152</v>
      </c>
    </row>
    <row r="46" spans="1:9" ht="15" customHeight="1">
      <c r="A46" s="12">
        <v>42</v>
      </c>
      <c r="B46" s="45" t="s">
        <v>227</v>
      </c>
      <c r="C46" s="45" t="s">
        <v>25</v>
      </c>
      <c r="D46" s="12" t="s">
        <v>61</v>
      </c>
      <c r="E46" s="45" t="s">
        <v>126</v>
      </c>
      <c r="F46" s="39" t="s">
        <v>228</v>
      </c>
      <c r="G46" s="12" t="str">
        <f t="shared" si="4"/>
        <v>4.36/km</v>
      </c>
      <c r="H46" s="13">
        <f t="shared" si="5"/>
        <v>0.0071874999999999994</v>
      </c>
      <c r="I46" s="13">
        <f>F46-INDEX($F$5:$F$184,MATCH(D46,$D$5:$D$184,0))</f>
        <v>0.005370370370370369</v>
      </c>
    </row>
    <row r="47" spans="1:9" ht="15" customHeight="1">
      <c r="A47" s="12">
        <v>43</v>
      </c>
      <c r="B47" s="45" t="s">
        <v>229</v>
      </c>
      <c r="C47" s="45" t="s">
        <v>45</v>
      </c>
      <c r="D47" s="12" t="s">
        <v>61</v>
      </c>
      <c r="E47" s="45" t="s">
        <v>156</v>
      </c>
      <c r="F47" s="39" t="s">
        <v>230</v>
      </c>
      <c r="G47" s="12" t="str">
        <f t="shared" si="4"/>
        <v>4.37/km</v>
      </c>
      <c r="H47" s="13">
        <f t="shared" si="5"/>
        <v>0.0072800925925925915</v>
      </c>
      <c r="I47" s="13">
        <f>F47-INDEX($F$5:$F$184,MATCH(D47,$D$5:$D$184,0))</f>
        <v>0.005462962962962961</v>
      </c>
    </row>
    <row r="48" spans="1:9" ht="15" customHeight="1">
      <c r="A48" s="12">
        <v>44</v>
      </c>
      <c r="B48" s="45" t="s">
        <v>231</v>
      </c>
      <c r="C48" s="45" t="s">
        <v>120</v>
      </c>
      <c r="D48" s="12" t="s">
        <v>59</v>
      </c>
      <c r="E48" s="45" t="s">
        <v>60</v>
      </c>
      <c r="F48" s="39" t="s">
        <v>232</v>
      </c>
      <c r="G48" s="12" t="str">
        <f t="shared" si="4"/>
        <v>4.39/km</v>
      </c>
      <c r="H48" s="13">
        <f t="shared" si="5"/>
        <v>0.007453703703703702</v>
      </c>
      <c r="I48" s="13">
        <f>F48-INDEX($F$5:$F$184,MATCH(D48,$D$5:$D$184,0))</f>
        <v>0.005902777777777774</v>
      </c>
    </row>
    <row r="49" spans="1:9" ht="15" customHeight="1">
      <c r="A49" s="12">
        <v>45</v>
      </c>
      <c r="B49" s="45" t="s">
        <v>49</v>
      </c>
      <c r="C49" s="45" t="s">
        <v>31</v>
      </c>
      <c r="D49" s="12" t="s">
        <v>66</v>
      </c>
      <c r="E49" s="45" t="s">
        <v>140</v>
      </c>
      <c r="F49" s="39" t="s">
        <v>233</v>
      </c>
      <c r="G49" s="12" t="str">
        <f t="shared" si="4"/>
        <v>4.40/km</v>
      </c>
      <c r="H49" s="13">
        <f t="shared" si="5"/>
        <v>0.007557870370370371</v>
      </c>
      <c r="I49" s="13">
        <f>F49-INDEX($F$5:$F$184,MATCH(D49,$D$5:$D$184,0))</f>
        <v>0.001990740740740741</v>
      </c>
    </row>
    <row r="50" spans="1:9" ht="15" customHeight="1">
      <c r="A50" s="12">
        <v>46</v>
      </c>
      <c r="B50" s="45" t="s">
        <v>234</v>
      </c>
      <c r="C50" s="45" t="s">
        <v>36</v>
      </c>
      <c r="D50" s="12" t="s">
        <v>64</v>
      </c>
      <c r="E50" s="45" t="s">
        <v>235</v>
      </c>
      <c r="F50" s="39" t="s">
        <v>236</v>
      </c>
      <c r="G50" s="12" t="str">
        <f t="shared" si="4"/>
        <v>4.41/km</v>
      </c>
      <c r="H50" s="13">
        <f t="shared" si="5"/>
        <v>0.00766203703703704</v>
      </c>
      <c r="I50" s="13">
        <f>F50-INDEX($F$5:$F$184,MATCH(D50,$D$5:$D$184,0))</f>
        <v>0.006342592592592594</v>
      </c>
    </row>
    <row r="51" spans="1:9" ht="15" customHeight="1">
      <c r="A51" s="12">
        <v>47</v>
      </c>
      <c r="B51" s="45" t="s">
        <v>237</v>
      </c>
      <c r="C51" s="45" t="s">
        <v>36</v>
      </c>
      <c r="D51" s="12" t="s">
        <v>139</v>
      </c>
      <c r="E51" s="45" t="s">
        <v>156</v>
      </c>
      <c r="F51" s="39" t="s">
        <v>238</v>
      </c>
      <c r="G51" s="12" t="str">
        <f t="shared" si="4"/>
        <v>4.42/km</v>
      </c>
      <c r="H51" s="13">
        <f t="shared" si="5"/>
        <v>0.0077199074074074114</v>
      </c>
      <c r="I51" s="13">
        <f>F51-INDEX($F$5:$F$184,MATCH(D51,$D$5:$D$184,0))</f>
        <v>0.0077199074074074114</v>
      </c>
    </row>
    <row r="52" spans="1:9" ht="15" customHeight="1">
      <c r="A52" s="12">
        <v>48</v>
      </c>
      <c r="B52" s="45" t="s">
        <v>239</v>
      </c>
      <c r="C52" s="45" t="s">
        <v>100</v>
      </c>
      <c r="D52" s="12" t="s">
        <v>62</v>
      </c>
      <c r="E52" s="45" t="s">
        <v>225</v>
      </c>
      <c r="F52" s="39" t="s">
        <v>240</v>
      </c>
      <c r="G52" s="12" t="str">
        <f t="shared" si="4"/>
        <v>4.42/km</v>
      </c>
      <c r="H52" s="13">
        <f t="shared" si="5"/>
        <v>0.007743055555555559</v>
      </c>
      <c r="I52" s="13">
        <f>F52-INDEX($F$5:$F$184,MATCH(D52,$D$5:$D$184,0))</f>
        <v>0.006030092592592594</v>
      </c>
    </row>
    <row r="53" spans="1:9" ht="15" customHeight="1">
      <c r="A53" s="12">
        <v>49</v>
      </c>
      <c r="B53" s="45" t="s">
        <v>241</v>
      </c>
      <c r="C53" s="45" t="s">
        <v>242</v>
      </c>
      <c r="D53" s="12" t="s">
        <v>59</v>
      </c>
      <c r="E53" s="45" t="s">
        <v>156</v>
      </c>
      <c r="F53" s="39" t="s">
        <v>243</v>
      </c>
      <c r="G53" s="12" t="str">
        <f t="shared" si="4"/>
        <v>4.43/km</v>
      </c>
      <c r="H53" s="13">
        <f t="shared" si="5"/>
        <v>0.007847222222222224</v>
      </c>
      <c r="I53" s="13">
        <f>F53-INDEX($F$5:$F$184,MATCH(D53,$D$5:$D$184,0))</f>
        <v>0.006296296296296296</v>
      </c>
    </row>
    <row r="54" spans="1:9" ht="15" customHeight="1">
      <c r="A54" s="12">
        <v>50</v>
      </c>
      <c r="B54" s="45" t="s">
        <v>244</v>
      </c>
      <c r="C54" s="45" t="s">
        <v>129</v>
      </c>
      <c r="D54" s="12" t="s">
        <v>70</v>
      </c>
      <c r="E54" s="45" t="s">
        <v>140</v>
      </c>
      <c r="F54" s="39" t="s">
        <v>245</v>
      </c>
      <c r="G54" s="12" t="str">
        <f t="shared" si="4"/>
        <v>4.44/km</v>
      </c>
      <c r="H54" s="13">
        <f t="shared" si="5"/>
        <v>0.007905092592592599</v>
      </c>
      <c r="I54" s="13">
        <f>F54-INDEX($F$5:$F$184,MATCH(D54,$D$5:$D$184,0))</f>
        <v>0.004432870370370375</v>
      </c>
    </row>
    <row r="55" spans="1:9" ht="15" customHeight="1">
      <c r="A55" s="12">
        <v>51</v>
      </c>
      <c r="B55" s="45" t="s">
        <v>246</v>
      </c>
      <c r="C55" s="45" t="s">
        <v>16</v>
      </c>
      <c r="D55" s="12" t="s">
        <v>61</v>
      </c>
      <c r="E55" s="45" t="s">
        <v>93</v>
      </c>
      <c r="F55" s="39" t="s">
        <v>247</v>
      </c>
      <c r="G55" s="12" t="str">
        <f t="shared" si="4"/>
        <v>4.45/km</v>
      </c>
      <c r="H55" s="13">
        <f t="shared" si="5"/>
        <v>0.007974537037037033</v>
      </c>
      <c r="I55" s="13">
        <f>F55-INDEX($F$5:$F$184,MATCH(D55,$D$5:$D$184,0))</f>
        <v>0.006157407407407403</v>
      </c>
    </row>
    <row r="56" spans="1:9" ht="15" customHeight="1">
      <c r="A56" s="12">
        <v>52</v>
      </c>
      <c r="B56" s="45" t="s">
        <v>248</v>
      </c>
      <c r="C56" s="45" t="s">
        <v>29</v>
      </c>
      <c r="D56" s="12" t="s">
        <v>113</v>
      </c>
      <c r="E56" s="45" t="s">
        <v>144</v>
      </c>
      <c r="F56" s="39" t="s">
        <v>249</v>
      </c>
      <c r="G56" s="12" t="str">
        <f t="shared" si="4"/>
        <v>4.45/km</v>
      </c>
      <c r="H56" s="13">
        <f t="shared" si="5"/>
        <v>0.008020833333333335</v>
      </c>
      <c r="I56" s="13">
        <f>F56-INDEX($F$5:$F$184,MATCH(D56,$D$5:$D$184,0))</f>
        <v>0</v>
      </c>
    </row>
    <row r="57" spans="1:9" ht="15" customHeight="1">
      <c r="A57" s="12">
        <v>53</v>
      </c>
      <c r="B57" s="45" t="s">
        <v>250</v>
      </c>
      <c r="C57" s="45" t="s">
        <v>85</v>
      </c>
      <c r="D57" s="12" t="s">
        <v>64</v>
      </c>
      <c r="E57" s="45" t="s">
        <v>114</v>
      </c>
      <c r="F57" s="39" t="s">
        <v>251</v>
      </c>
      <c r="G57" s="12" t="str">
        <f t="shared" si="4"/>
        <v>4.45/km</v>
      </c>
      <c r="H57" s="13">
        <f t="shared" si="5"/>
        <v>0.008032407407407408</v>
      </c>
      <c r="I57" s="13">
        <f>F57-INDEX($F$5:$F$184,MATCH(D57,$D$5:$D$184,0))</f>
        <v>0.006712962962962962</v>
      </c>
    </row>
    <row r="58" spans="1:9" ht="15" customHeight="1">
      <c r="A58" s="12">
        <v>54</v>
      </c>
      <c r="B58" s="45" t="s">
        <v>252</v>
      </c>
      <c r="C58" s="45" t="s">
        <v>57</v>
      </c>
      <c r="D58" s="12" t="s">
        <v>69</v>
      </c>
      <c r="E58" s="45" t="s">
        <v>156</v>
      </c>
      <c r="F58" s="39" t="s">
        <v>251</v>
      </c>
      <c r="G58" s="12" t="str">
        <f t="shared" si="4"/>
        <v>4.45/km</v>
      </c>
      <c r="H58" s="13">
        <f t="shared" si="5"/>
        <v>0.008032407407407408</v>
      </c>
      <c r="I58" s="13">
        <f>F58-INDEX($F$5:$F$184,MATCH(D58,$D$5:$D$184,0))</f>
        <v>0</v>
      </c>
    </row>
    <row r="59" spans="1:9" ht="15" customHeight="1">
      <c r="A59" s="12">
        <v>55</v>
      </c>
      <c r="B59" s="45" t="s">
        <v>253</v>
      </c>
      <c r="C59" s="45" t="s">
        <v>128</v>
      </c>
      <c r="D59" s="12" t="s">
        <v>62</v>
      </c>
      <c r="E59" s="45" t="s">
        <v>156</v>
      </c>
      <c r="F59" s="39" t="s">
        <v>254</v>
      </c>
      <c r="G59" s="12" t="str">
        <f t="shared" si="4"/>
        <v>4.47/km</v>
      </c>
      <c r="H59" s="13">
        <f t="shared" si="5"/>
        <v>0.008159722222222224</v>
      </c>
      <c r="I59" s="13">
        <f>F59-INDEX($F$5:$F$184,MATCH(D59,$D$5:$D$184,0))</f>
        <v>0.00644675925925926</v>
      </c>
    </row>
    <row r="60" spans="1:9" ht="15" customHeight="1">
      <c r="A60" s="12">
        <v>56</v>
      </c>
      <c r="B60" s="45" t="s">
        <v>255</v>
      </c>
      <c r="C60" s="45" t="s">
        <v>19</v>
      </c>
      <c r="D60" s="12" t="s">
        <v>61</v>
      </c>
      <c r="E60" s="45" t="s">
        <v>190</v>
      </c>
      <c r="F60" s="39" t="s">
        <v>256</v>
      </c>
      <c r="G60" s="12" t="str">
        <f t="shared" si="4"/>
        <v>4.47/km</v>
      </c>
      <c r="H60" s="13">
        <f t="shared" si="5"/>
        <v>0.008206018518518519</v>
      </c>
      <c r="I60" s="13">
        <f>F60-INDEX($F$5:$F$184,MATCH(D60,$D$5:$D$184,0))</f>
        <v>0.006388888888888888</v>
      </c>
    </row>
    <row r="61" spans="1:9" ht="15" customHeight="1">
      <c r="A61" s="12">
        <v>57</v>
      </c>
      <c r="B61" s="45" t="s">
        <v>257</v>
      </c>
      <c r="C61" s="45" t="s">
        <v>18</v>
      </c>
      <c r="D61" s="12" t="s">
        <v>61</v>
      </c>
      <c r="E61" s="45" t="s">
        <v>258</v>
      </c>
      <c r="F61" s="39" t="s">
        <v>259</v>
      </c>
      <c r="G61" s="12" t="str">
        <f t="shared" si="4"/>
        <v>4.48/km</v>
      </c>
      <c r="H61" s="13">
        <f t="shared" si="5"/>
        <v>0.008333333333333335</v>
      </c>
      <c r="I61" s="13">
        <f>F61-INDEX($F$5:$F$184,MATCH(D61,$D$5:$D$184,0))</f>
        <v>0.006516203703703705</v>
      </c>
    </row>
    <row r="62" spans="1:9" ht="15" customHeight="1">
      <c r="A62" s="12">
        <v>58</v>
      </c>
      <c r="B62" s="45" t="s">
        <v>260</v>
      </c>
      <c r="C62" s="45" t="s">
        <v>261</v>
      </c>
      <c r="D62" s="12" t="s">
        <v>68</v>
      </c>
      <c r="E62" s="45" t="s">
        <v>262</v>
      </c>
      <c r="F62" s="39" t="s">
        <v>263</v>
      </c>
      <c r="G62" s="12" t="str">
        <f t="shared" si="4"/>
        <v>4.49/km</v>
      </c>
      <c r="H62" s="13">
        <f t="shared" si="5"/>
        <v>0.008391203703703703</v>
      </c>
      <c r="I62" s="13">
        <f>F62-INDEX($F$5:$F$184,MATCH(D62,$D$5:$D$184,0))</f>
        <v>0</v>
      </c>
    </row>
    <row r="63" spans="1:9" ht="15" customHeight="1">
      <c r="A63" s="12">
        <v>59</v>
      </c>
      <c r="B63" s="45" t="s">
        <v>94</v>
      </c>
      <c r="C63" s="45" t="s">
        <v>23</v>
      </c>
      <c r="D63" s="12" t="s">
        <v>64</v>
      </c>
      <c r="E63" s="45" t="s">
        <v>258</v>
      </c>
      <c r="F63" s="39" t="s">
        <v>264</v>
      </c>
      <c r="G63" s="12" t="str">
        <f t="shared" si="4"/>
        <v>4.50/km</v>
      </c>
      <c r="H63" s="13">
        <f t="shared" si="5"/>
        <v>0.008483796296296295</v>
      </c>
      <c r="I63" s="13">
        <f>F63-INDEX($F$5:$F$184,MATCH(D63,$D$5:$D$184,0))</f>
        <v>0.007164351851851849</v>
      </c>
    </row>
    <row r="64" spans="1:9" ht="15" customHeight="1">
      <c r="A64" s="12">
        <v>60</v>
      </c>
      <c r="B64" s="45" t="s">
        <v>79</v>
      </c>
      <c r="C64" s="45" t="s">
        <v>29</v>
      </c>
      <c r="D64" s="12" t="s">
        <v>61</v>
      </c>
      <c r="E64" s="45" t="s">
        <v>265</v>
      </c>
      <c r="F64" s="39" t="s">
        <v>266</v>
      </c>
      <c r="G64" s="12" t="str">
        <f t="shared" si="4"/>
        <v>4.52/km</v>
      </c>
      <c r="H64" s="13">
        <f t="shared" si="5"/>
        <v>0.008657407407407405</v>
      </c>
      <c r="I64" s="13">
        <f>F64-INDEX($F$5:$F$184,MATCH(D64,$D$5:$D$184,0))</f>
        <v>0.006840277777777775</v>
      </c>
    </row>
    <row r="65" spans="1:9" ht="15" customHeight="1">
      <c r="A65" s="12">
        <v>61</v>
      </c>
      <c r="B65" s="45" t="s">
        <v>267</v>
      </c>
      <c r="C65" s="45" t="s">
        <v>268</v>
      </c>
      <c r="D65" s="12" t="s">
        <v>62</v>
      </c>
      <c r="E65" s="45" t="s">
        <v>156</v>
      </c>
      <c r="F65" s="39" t="s">
        <v>269</v>
      </c>
      <c r="G65" s="12" t="str">
        <f t="shared" si="4"/>
        <v>4.52/km</v>
      </c>
      <c r="H65" s="13">
        <f t="shared" si="5"/>
        <v>0.008680555555555556</v>
      </c>
      <c r="I65" s="13">
        <f>F65-INDEX($F$5:$F$184,MATCH(D65,$D$5:$D$184,0))</f>
        <v>0.006967592592592591</v>
      </c>
    </row>
    <row r="66" spans="1:9" ht="15" customHeight="1">
      <c r="A66" s="12">
        <v>62</v>
      </c>
      <c r="B66" s="45" t="s">
        <v>87</v>
      </c>
      <c r="C66" s="45" t="s">
        <v>98</v>
      </c>
      <c r="D66" s="12" t="s">
        <v>65</v>
      </c>
      <c r="E66" s="45" t="s">
        <v>93</v>
      </c>
      <c r="F66" s="39" t="s">
        <v>270</v>
      </c>
      <c r="G66" s="12" t="str">
        <f t="shared" si="4"/>
        <v>4.53/km</v>
      </c>
      <c r="H66" s="13">
        <f t="shared" si="5"/>
        <v>0.008749999999999997</v>
      </c>
      <c r="I66" s="13">
        <f>F66-INDEX($F$5:$F$184,MATCH(D66,$D$5:$D$184,0))</f>
        <v>0</v>
      </c>
    </row>
    <row r="67" spans="1:9" ht="15" customHeight="1">
      <c r="A67" s="12">
        <v>63</v>
      </c>
      <c r="B67" s="45" t="s">
        <v>271</v>
      </c>
      <c r="C67" s="45" t="s">
        <v>11</v>
      </c>
      <c r="D67" s="12" t="s">
        <v>70</v>
      </c>
      <c r="E67" s="45" t="s">
        <v>221</v>
      </c>
      <c r="F67" s="39" t="s">
        <v>272</v>
      </c>
      <c r="G67" s="12" t="str">
        <f t="shared" si="4"/>
        <v>4.54/km</v>
      </c>
      <c r="H67" s="13">
        <f t="shared" si="5"/>
        <v>0.008807870370370372</v>
      </c>
      <c r="I67" s="13">
        <f>F67-INDEX($F$5:$F$184,MATCH(D67,$D$5:$D$184,0))</f>
        <v>0.005335648148148148</v>
      </c>
    </row>
    <row r="68" spans="1:9" ht="15" customHeight="1">
      <c r="A68" s="12">
        <v>64</v>
      </c>
      <c r="B68" s="45" t="s">
        <v>124</v>
      </c>
      <c r="C68" s="45" t="s">
        <v>56</v>
      </c>
      <c r="D68" s="12" t="s">
        <v>70</v>
      </c>
      <c r="E68" s="45" t="s">
        <v>258</v>
      </c>
      <c r="F68" s="39" t="s">
        <v>273</v>
      </c>
      <c r="G68" s="12" t="str">
        <f t="shared" si="4"/>
        <v>4.54/km</v>
      </c>
      <c r="H68" s="13">
        <f t="shared" si="5"/>
        <v>0.008819444444444446</v>
      </c>
      <c r="I68" s="13">
        <f>F68-INDEX($F$5:$F$184,MATCH(D68,$D$5:$D$184,0))</f>
        <v>0.005347222222222222</v>
      </c>
    </row>
    <row r="69" spans="1:9" ht="15" customHeight="1">
      <c r="A69" s="12">
        <v>65</v>
      </c>
      <c r="B69" s="45" t="s">
        <v>274</v>
      </c>
      <c r="C69" s="45" t="s">
        <v>127</v>
      </c>
      <c r="D69" s="12" t="s">
        <v>64</v>
      </c>
      <c r="E69" s="45" t="s">
        <v>275</v>
      </c>
      <c r="F69" s="39" t="s">
        <v>276</v>
      </c>
      <c r="G69" s="12" t="str">
        <f t="shared" si="4"/>
        <v>4.54/km</v>
      </c>
      <c r="H69" s="13">
        <f t="shared" si="5"/>
        <v>0.008865740740740743</v>
      </c>
      <c r="I69" s="13">
        <f>F69-INDEX($F$5:$F$184,MATCH(D69,$D$5:$D$184,0))</f>
        <v>0.0075462962962962975</v>
      </c>
    </row>
    <row r="70" spans="1:9" ht="15" customHeight="1">
      <c r="A70" s="12">
        <v>66</v>
      </c>
      <c r="B70" s="45" t="s">
        <v>277</v>
      </c>
      <c r="C70" s="45" t="s">
        <v>30</v>
      </c>
      <c r="D70" s="12" t="s">
        <v>70</v>
      </c>
      <c r="E70" s="45" t="s">
        <v>93</v>
      </c>
      <c r="F70" s="39" t="s">
        <v>278</v>
      </c>
      <c r="G70" s="12" t="str">
        <f t="shared" si="4"/>
        <v>4.55/km</v>
      </c>
      <c r="H70" s="13">
        <f t="shared" si="5"/>
        <v>0.008935185185185188</v>
      </c>
      <c r="I70" s="13">
        <f>F70-INDEX($F$5:$F$184,MATCH(D70,$D$5:$D$184,0))</f>
        <v>0.005462962962962965</v>
      </c>
    </row>
    <row r="71" spans="1:9" ht="15" customHeight="1">
      <c r="A71" s="12">
        <v>67</v>
      </c>
      <c r="B71" s="45" t="s">
        <v>279</v>
      </c>
      <c r="C71" s="45" t="s">
        <v>16</v>
      </c>
      <c r="D71" s="12" t="s">
        <v>64</v>
      </c>
      <c r="E71" s="45" t="s">
        <v>118</v>
      </c>
      <c r="F71" s="39" t="s">
        <v>280</v>
      </c>
      <c r="G71" s="12" t="str">
        <f t="shared" si="4"/>
        <v>4.56/km</v>
      </c>
      <c r="H71" s="13">
        <f t="shared" si="5"/>
        <v>0.009027777777777784</v>
      </c>
      <c r="I71" s="13">
        <f>F71-INDEX($F$5:$F$184,MATCH(D71,$D$5:$D$184,0))</f>
        <v>0.007708333333333338</v>
      </c>
    </row>
    <row r="72" spans="1:9" ht="15" customHeight="1">
      <c r="A72" s="12">
        <v>68</v>
      </c>
      <c r="B72" s="45" t="s">
        <v>281</v>
      </c>
      <c r="C72" s="45" t="s">
        <v>282</v>
      </c>
      <c r="D72" s="12" t="s">
        <v>59</v>
      </c>
      <c r="E72" s="45" t="s">
        <v>283</v>
      </c>
      <c r="F72" s="39" t="s">
        <v>284</v>
      </c>
      <c r="G72" s="12" t="str">
        <f t="shared" si="4"/>
        <v>4.60/km</v>
      </c>
      <c r="H72" s="13">
        <f t="shared" si="5"/>
        <v>0.009363425925925924</v>
      </c>
      <c r="I72" s="13">
        <f>F72-INDEX($F$5:$F$184,MATCH(D72,$D$5:$D$184,0))</f>
        <v>0.0078124999999999965</v>
      </c>
    </row>
    <row r="73" spans="1:9" ht="15" customHeight="1">
      <c r="A73" s="12">
        <v>69</v>
      </c>
      <c r="B73" s="45" t="s">
        <v>285</v>
      </c>
      <c r="C73" s="45" t="s">
        <v>12</v>
      </c>
      <c r="D73" s="12" t="s">
        <v>99</v>
      </c>
      <c r="E73" s="45" t="s">
        <v>14</v>
      </c>
      <c r="F73" s="39" t="s">
        <v>286</v>
      </c>
      <c r="G73" s="12" t="str">
        <f t="shared" si="4"/>
        <v>4.60/km</v>
      </c>
      <c r="H73" s="13">
        <f t="shared" si="5"/>
        <v>0.009386574074074075</v>
      </c>
      <c r="I73" s="13">
        <f>F73-INDEX($F$5:$F$184,MATCH(D73,$D$5:$D$184,0))</f>
        <v>0.007488425925925926</v>
      </c>
    </row>
    <row r="74" spans="1:9" ht="15" customHeight="1">
      <c r="A74" s="12">
        <v>70</v>
      </c>
      <c r="B74" s="45" t="s">
        <v>285</v>
      </c>
      <c r="C74" s="45" t="s">
        <v>47</v>
      </c>
      <c r="D74" s="12" t="s">
        <v>64</v>
      </c>
      <c r="E74" s="45" t="s">
        <v>14</v>
      </c>
      <c r="F74" s="39" t="s">
        <v>286</v>
      </c>
      <c r="G74" s="12" t="str">
        <f t="shared" si="4"/>
        <v>4.60/km</v>
      </c>
      <c r="H74" s="13">
        <f t="shared" si="5"/>
        <v>0.009386574074074075</v>
      </c>
      <c r="I74" s="13">
        <f>F74-INDEX($F$5:$F$184,MATCH(D74,$D$5:$D$184,0))</f>
        <v>0.008067129629629629</v>
      </c>
    </row>
    <row r="75" spans="1:9" ht="15" customHeight="1">
      <c r="A75" s="12">
        <v>71</v>
      </c>
      <c r="B75" s="45" t="s">
        <v>287</v>
      </c>
      <c r="C75" s="45" t="s">
        <v>16</v>
      </c>
      <c r="D75" s="12" t="s">
        <v>61</v>
      </c>
      <c r="E75" s="45" t="s">
        <v>156</v>
      </c>
      <c r="F75" s="39" t="s">
        <v>288</v>
      </c>
      <c r="G75" s="12" t="str">
        <f t="shared" si="4"/>
        <v>5.01/km</v>
      </c>
      <c r="H75" s="13">
        <f t="shared" si="5"/>
        <v>0.009537037037037038</v>
      </c>
      <c r="I75" s="13">
        <f>F75-INDEX($F$5:$F$184,MATCH(D75,$D$5:$D$184,0))</f>
        <v>0.007719907407407408</v>
      </c>
    </row>
    <row r="76" spans="1:9" ht="15" customHeight="1">
      <c r="A76" s="12">
        <v>72</v>
      </c>
      <c r="B76" s="45" t="s">
        <v>76</v>
      </c>
      <c r="C76" s="45" t="s">
        <v>39</v>
      </c>
      <c r="D76" s="12" t="s">
        <v>70</v>
      </c>
      <c r="E76" s="45" t="s">
        <v>289</v>
      </c>
      <c r="F76" s="39" t="s">
        <v>290</v>
      </c>
      <c r="G76" s="12" t="str">
        <f t="shared" si="4"/>
        <v>5.02/km</v>
      </c>
      <c r="H76" s="13">
        <f t="shared" si="5"/>
        <v>0.009618055555555557</v>
      </c>
      <c r="I76" s="13">
        <f>F76-INDEX($F$5:$F$184,MATCH(D76,$D$5:$D$184,0))</f>
        <v>0.006145833333333333</v>
      </c>
    </row>
    <row r="77" spans="1:9" ht="15" customHeight="1">
      <c r="A77" s="12">
        <v>73</v>
      </c>
      <c r="B77" s="45" t="s">
        <v>291</v>
      </c>
      <c r="C77" s="45" t="s">
        <v>292</v>
      </c>
      <c r="D77" s="12" t="s">
        <v>59</v>
      </c>
      <c r="E77" s="45" t="s">
        <v>14</v>
      </c>
      <c r="F77" s="39" t="s">
        <v>293</v>
      </c>
      <c r="G77" s="12" t="str">
        <f t="shared" si="4"/>
        <v>5.03/km</v>
      </c>
      <c r="H77" s="13">
        <f t="shared" si="5"/>
        <v>0.009652777777777777</v>
      </c>
      <c r="I77" s="13">
        <f>F77-INDEX($F$5:$F$184,MATCH(D77,$D$5:$D$184,0))</f>
        <v>0.00810185185185185</v>
      </c>
    </row>
    <row r="78" spans="1:9" ht="15" customHeight="1">
      <c r="A78" s="12">
        <v>74</v>
      </c>
      <c r="B78" s="45" t="s">
        <v>50</v>
      </c>
      <c r="C78" s="45" t="s">
        <v>33</v>
      </c>
      <c r="D78" s="12" t="s">
        <v>139</v>
      </c>
      <c r="E78" s="45" t="s">
        <v>294</v>
      </c>
      <c r="F78" s="39" t="s">
        <v>295</v>
      </c>
      <c r="G78" s="12" t="str">
        <f t="shared" si="4"/>
        <v>5.04/km</v>
      </c>
      <c r="H78" s="13">
        <f t="shared" si="5"/>
        <v>0.009745370370370373</v>
      </c>
      <c r="I78" s="13">
        <f>F78-INDEX($F$5:$F$184,MATCH(D78,$D$5:$D$184,0))</f>
        <v>0.009745370370370373</v>
      </c>
    </row>
    <row r="79" spans="1:9" ht="15" customHeight="1">
      <c r="A79" s="12">
        <v>75</v>
      </c>
      <c r="B79" s="45" t="s">
        <v>296</v>
      </c>
      <c r="C79" s="45" t="s">
        <v>58</v>
      </c>
      <c r="D79" s="12" t="s">
        <v>67</v>
      </c>
      <c r="E79" s="45" t="s">
        <v>158</v>
      </c>
      <c r="F79" s="39" t="s">
        <v>297</v>
      </c>
      <c r="G79" s="12" t="str">
        <f t="shared" si="4"/>
        <v>5.06/km</v>
      </c>
      <c r="H79" s="13">
        <f t="shared" si="5"/>
        <v>0.009918981481481483</v>
      </c>
      <c r="I79" s="13">
        <f>F79-INDEX($F$5:$F$184,MATCH(D79,$D$5:$D$184,0))</f>
        <v>0.005925925925925925</v>
      </c>
    </row>
    <row r="80" spans="1:9" ht="15" customHeight="1">
      <c r="A80" s="12">
        <v>76</v>
      </c>
      <c r="B80" s="45" t="s">
        <v>130</v>
      </c>
      <c r="C80" s="45" t="s">
        <v>298</v>
      </c>
      <c r="D80" s="12" t="s">
        <v>66</v>
      </c>
      <c r="E80" s="45" t="s">
        <v>84</v>
      </c>
      <c r="F80" s="39" t="s">
        <v>299</v>
      </c>
      <c r="G80" s="12" t="str">
        <f t="shared" si="4"/>
        <v>5.10/km</v>
      </c>
      <c r="H80" s="13">
        <f t="shared" si="5"/>
        <v>0.010347222222222226</v>
      </c>
      <c r="I80" s="13">
        <f>F80-INDEX($F$5:$F$184,MATCH(D80,$D$5:$D$184,0))</f>
        <v>0.004780092592592596</v>
      </c>
    </row>
    <row r="81" spans="1:9" ht="15" customHeight="1">
      <c r="A81" s="12">
        <v>77</v>
      </c>
      <c r="B81" s="45" t="s">
        <v>117</v>
      </c>
      <c r="C81" s="45" t="s">
        <v>29</v>
      </c>
      <c r="D81" s="12" t="s">
        <v>65</v>
      </c>
      <c r="E81" s="45" t="s">
        <v>283</v>
      </c>
      <c r="F81" s="39" t="s">
        <v>300</v>
      </c>
      <c r="G81" s="12" t="str">
        <f t="shared" si="4"/>
        <v>5.11/km</v>
      </c>
      <c r="H81" s="13">
        <f t="shared" si="5"/>
        <v>0.01039351851851852</v>
      </c>
      <c r="I81" s="13">
        <f>F81-INDEX($F$5:$F$184,MATCH(D81,$D$5:$D$184,0))</f>
        <v>0.0016435185185185233</v>
      </c>
    </row>
    <row r="82" spans="1:9" ht="15" customHeight="1">
      <c r="A82" s="12">
        <v>78</v>
      </c>
      <c r="B82" s="45" t="s">
        <v>301</v>
      </c>
      <c r="C82" s="45" t="s">
        <v>19</v>
      </c>
      <c r="D82" s="12" t="s">
        <v>62</v>
      </c>
      <c r="E82" s="45" t="s">
        <v>114</v>
      </c>
      <c r="F82" s="39" t="s">
        <v>300</v>
      </c>
      <c r="G82" s="12" t="str">
        <f t="shared" si="4"/>
        <v>5.11/km</v>
      </c>
      <c r="H82" s="13">
        <f t="shared" si="5"/>
        <v>0.01039351851851852</v>
      </c>
      <c r="I82" s="13">
        <f>F82-INDEX($F$5:$F$184,MATCH(D82,$D$5:$D$184,0))</f>
        <v>0.008680555555555556</v>
      </c>
    </row>
    <row r="83" spans="1:9" ht="15" customHeight="1">
      <c r="A83" s="12">
        <v>79</v>
      </c>
      <c r="B83" s="45" t="s">
        <v>302</v>
      </c>
      <c r="C83" s="45" t="s">
        <v>42</v>
      </c>
      <c r="D83" s="12" t="s">
        <v>66</v>
      </c>
      <c r="E83" s="45" t="s">
        <v>275</v>
      </c>
      <c r="F83" s="39" t="s">
        <v>303</v>
      </c>
      <c r="G83" s="12" t="str">
        <f t="shared" si="4"/>
        <v>5.13/km</v>
      </c>
      <c r="H83" s="13">
        <f t="shared" si="5"/>
        <v>0.010590277777777782</v>
      </c>
      <c r="I83" s="13">
        <f>F83-INDEX($F$5:$F$184,MATCH(D83,$D$5:$D$184,0))</f>
        <v>0.005023148148148152</v>
      </c>
    </row>
    <row r="84" spans="1:9" ht="15" customHeight="1">
      <c r="A84" s="12">
        <v>80</v>
      </c>
      <c r="B84" s="45" t="s">
        <v>123</v>
      </c>
      <c r="C84" s="45" t="s">
        <v>73</v>
      </c>
      <c r="D84" s="12" t="s">
        <v>106</v>
      </c>
      <c r="E84" s="45" t="s">
        <v>102</v>
      </c>
      <c r="F84" s="39" t="s">
        <v>304</v>
      </c>
      <c r="G84" s="12" t="str">
        <f t="shared" si="4"/>
        <v>5.16/km</v>
      </c>
      <c r="H84" s="13">
        <f t="shared" si="5"/>
        <v>0.01084490740740741</v>
      </c>
      <c r="I84" s="13">
        <f>F84-INDEX($F$5:$F$184,MATCH(D84,$D$5:$D$184,0))</f>
        <v>0</v>
      </c>
    </row>
    <row r="85" spans="1:9" ht="15" customHeight="1">
      <c r="A85" s="12">
        <v>81</v>
      </c>
      <c r="B85" s="45" t="s">
        <v>237</v>
      </c>
      <c r="C85" s="45" t="s">
        <v>21</v>
      </c>
      <c r="D85" s="12" t="s">
        <v>70</v>
      </c>
      <c r="E85" s="45" t="s">
        <v>156</v>
      </c>
      <c r="F85" s="39" t="s">
        <v>305</v>
      </c>
      <c r="G85" s="12" t="str">
        <f t="shared" si="4"/>
        <v>5.17/km</v>
      </c>
      <c r="H85" s="13">
        <f t="shared" si="5"/>
        <v>0.01094907407407408</v>
      </c>
      <c r="I85" s="13">
        <f>F85-INDEX($F$5:$F$184,MATCH(D85,$D$5:$D$184,0))</f>
        <v>0.007476851851851856</v>
      </c>
    </row>
    <row r="86" spans="1:9" ht="15" customHeight="1">
      <c r="A86" s="12">
        <v>82</v>
      </c>
      <c r="B86" s="45" t="s">
        <v>306</v>
      </c>
      <c r="C86" s="45" t="s">
        <v>17</v>
      </c>
      <c r="D86" s="12" t="s">
        <v>61</v>
      </c>
      <c r="E86" s="45" t="s">
        <v>140</v>
      </c>
      <c r="F86" s="39" t="s">
        <v>307</v>
      </c>
      <c r="G86" s="12" t="str">
        <f t="shared" si="4"/>
        <v>5.17/km</v>
      </c>
      <c r="H86" s="13">
        <f t="shared" si="5"/>
        <v>0.01096064814814815</v>
      </c>
      <c r="I86" s="13">
        <f>F86-INDEX($F$5:$F$184,MATCH(D86,$D$5:$D$184,0))</f>
        <v>0.00914351851851852</v>
      </c>
    </row>
    <row r="87" spans="1:9" ht="15" customHeight="1">
      <c r="A87" s="12">
        <v>83</v>
      </c>
      <c r="B87" s="45" t="s">
        <v>115</v>
      </c>
      <c r="C87" s="45" t="s">
        <v>19</v>
      </c>
      <c r="D87" s="12" t="s">
        <v>65</v>
      </c>
      <c r="E87" s="45" t="s">
        <v>93</v>
      </c>
      <c r="F87" s="39" t="s">
        <v>308</v>
      </c>
      <c r="G87" s="12" t="str">
        <f t="shared" si="4"/>
        <v>5.20/km</v>
      </c>
      <c r="H87" s="13">
        <f t="shared" si="5"/>
        <v>0.01125</v>
      </c>
      <c r="I87" s="13">
        <f>F87-INDEX($F$5:$F$184,MATCH(D87,$D$5:$D$184,0))</f>
        <v>0.0025000000000000022</v>
      </c>
    </row>
    <row r="88" spans="1:9" ht="15" customHeight="1">
      <c r="A88" s="12">
        <v>84</v>
      </c>
      <c r="B88" s="45" t="s">
        <v>309</v>
      </c>
      <c r="C88" s="45" t="s">
        <v>310</v>
      </c>
      <c r="D88" s="12" t="s">
        <v>70</v>
      </c>
      <c r="E88" s="45" t="s">
        <v>135</v>
      </c>
      <c r="F88" s="39" t="s">
        <v>311</v>
      </c>
      <c r="G88" s="12" t="str">
        <f t="shared" si="4"/>
        <v>5.22/km</v>
      </c>
      <c r="H88" s="13">
        <f t="shared" si="5"/>
        <v>0.01142361111111111</v>
      </c>
      <c r="I88" s="13">
        <f>F88-INDEX($F$5:$F$184,MATCH(D88,$D$5:$D$184,0))</f>
        <v>0.007951388888888886</v>
      </c>
    </row>
    <row r="89" spans="1:9" ht="15" customHeight="1">
      <c r="A89" s="12">
        <v>85</v>
      </c>
      <c r="B89" s="45" t="s">
        <v>312</v>
      </c>
      <c r="C89" s="45" t="s">
        <v>43</v>
      </c>
      <c r="D89" s="12" t="s">
        <v>65</v>
      </c>
      <c r="E89" s="45" t="s">
        <v>107</v>
      </c>
      <c r="F89" s="39" t="s">
        <v>313</v>
      </c>
      <c r="G89" s="12" t="str">
        <f t="shared" si="4"/>
        <v>5.22/km</v>
      </c>
      <c r="H89" s="13">
        <f t="shared" si="5"/>
        <v>0.011458333333333338</v>
      </c>
      <c r="I89" s="13">
        <f>F89-INDEX($F$5:$F$184,MATCH(D89,$D$5:$D$184,0))</f>
        <v>0.0027083333333333404</v>
      </c>
    </row>
    <row r="90" spans="1:9" ht="15" customHeight="1">
      <c r="A90" s="12">
        <v>86</v>
      </c>
      <c r="B90" s="45" t="s">
        <v>314</v>
      </c>
      <c r="C90" s="45" t="s">
        <v>52</v>
      </c>
      <c r="D90" s="12" t="s">
        <v>67</v>
      </c>
      <c r="E90" s="45" t="s">
        <v>140</v>
      </c>
      <c r="F90" s="39" t="s">
        <v>315</v>
      </c>
      <c r="G90" s="12" t="str">
        <f t="shared" si="4"/>
        <v>5.23/km</v>
      </c>
      <c r="H90" s="13">
        <f t="shared" si="5"/>
        <v>0.011574074074074073</v>
      </c>
      <c r="I90" s="13">
        <f>F90-INDEX($F$5:$F$184,MATCH(D90,$D$5:$D$184,0))</f>
        <v>0.007581018518518515</v>
      </c>
    </row>
    <row r="91" spans="1:9" ht="15" customHeight="1">
      <c r="A91" s="12">
        <v>87</v>
      </c>
      <c r="B91" s="45" t="s">
        <v>214</v>
      </c>
      <c r="C91" s="45" t="s">
        <v>111</v>
      </c>
      <c r="D91" s="12" t="s">
        <v>65</v>
      </c>
      <c r="E91" s="45" t="s">
        <v>102</v>
      </c>
      <c r="F91" s="39" t="s">
        <v>316</v>
      </c>
      <c r="G91" s="12" t="str">
        <f t="shared" si="4"/>
        <v>5.24/km</v>
      </c>
      <c r="H91" s="13">
        <f t="shared" si="5"/>
        <v>0.011608796296296298</v>
      </c>
      <c r="I91" s="13">
        <f>F91-INDEX($F$5:$F$184,MATCH(D91,$D$5:$D$184,0))</f>
        <v>0.0028587962962963002</v>
      </c>
    </row>
    <row r="92" spans="1:9" ht="15" customHeight="1">
      <c r="A92" s="12">
        <v>88</v>
      </c>
      <c r="B92" s="45" t="s">
        <v>317</v>
      </c>
      <c r="C92" s="45" t="s">
        <v>43</v>
      </c>
      <c r="D92" s="12" t="s">
        <v>70</v>
      </c>
      <c r="E92" s="45" t="s">
        <v>318</v>
      </c>
      <c r="F92" s="39" t="s">
        <v>319</v>
      </c>
      <c r="G92" s="12" t="str">
        <f t="shared" si="4"/>
        <v>5.26/km</v>
      </c>
      <c r="H92" s="13">
        <f t="shared" si="5"/>
        <v>0.011817129629629632</v>
      </c>
      <c r="I92" s="13">
        <f>F92-INDEX($F$5:$F$184,MATCH(D92,$D$5:$D$184,0))</f>
        <v>0.008344907407407409</v>
      </c>
    </row>
    <row r="93" spans="1:9" ht="15" customHeight="1">
      <c r="A93" s="12">
        <v>89</v>
      </c>
      <c r="B93" s="45" t="s">
        <v>320</v>
      </c>
      <c r="C93" s="45" t="s">
        <v>26</v>
      </c>
      <c r="D93" s="12" t="s">
        <v>65</v>
      </c>
      <c r="E93" s="45" t="s">
        <v>262</v>
      </c>
      <c r="F93" s="39" t="s">
        <v>321</v>
      </c>
      <c r="G93" s="12" t="str">
        <f t="shared" si="4"/>
        <v>5.31/km</v>
      </c>
      <c r="H93" s="13">
        <f t="shared" si="5"/>
        <v>0.012233796296296298</v>
      </c>
      <c r="I93" s="13">
        <f>F93-INDEX($F$5:$F$184,MATCH(D93,$D$5:$D$184,0))</f>
        <v>0.003483796296296301</v>
      </c>
    </row>
    <row r="94" spans="1:9" ht="15" customHeight="1">
      <c r="A94" s="12">
        <v>90</v>
      </c>
      <c r="B94" s="45" t="s">
        <v>322</v>
      </c>
      <c r="C94" s="45" t="s">
        <v>32</v>
      </c>
      <c r="D94" s="12" t="s">
        <v>62</v>
      </c>
      <c r="E94" s="45" t="s">
        <v>118</v>
      </c>
      <c r="F94" s="39" t="s">
        <v>323</v>
      </c>
      <c r="G94" s="12" t="str">
        <f t="shared" si="4"/>
        <v>5.34/km</v>
      </c>
      <c r="H94" s="13">
        <f t="shared" si="5"/>
        <v>0.012592592592592596</v>
      </c>
      <c r="I94" s="13">
        <f>F94-INDEX($F$5:$F$184,MATCH(D94,$D$5:$D$184,0))</f>
        <v>0.010879629629629631</v>
      </c>
    </row>
    <row r="95" spans="1:9" ht="15" customHeight="1">
      <c r="A95" s="12">
        <v>91</v>
      </c>
      <c r="B95" s="45" t="s">
        <v>109</v>
      </c>
      <c r="C95" s="45" t="s">
        <v>77</v>
      </c>
      <c r="D95" s="12" t="s">
        <v>61</v>
      </c>
      <c r="E95" s="45" t="s">
        <v>324</v>
      </c>
      <c r="F95" s="39" t="s">
        <v>323</v>
      </c>
      <c r="G95" s="12" t="str">
        <f t="shared" si="4"/>
        <v>5.34/km</v>
      </c>
      <c r="H95" s="13">
        <f t="shared" si="5"/>
        <v>0.012592592592592596</v>
      </c>
      <c r="I95" s="13">
        <f>F95-INDEX($F$5:$F$184,MATCH(D95,$D$5:$D$184,0))</f>
        <v>0.010775462962962966</v>
      </c>
    </row>
    <row r="96" spans="1:9" ht="15" customHeight="1">
      <c r="A96" s="12">
        <v>92</v>
      </c>
      <c r="B96" s="45" t="s">
        <v>325</v>
      </c>
      <c r="C96" s="45" t="s">
        <v>44</v>
      </c>
      <c r="D96" s="12" t="s">
        <v>61</v>
      </c>
      <c r="E96" s="45" t="s">
        <v>326</v>
      </c>
      <c r="F96" s="39" t="s">
        <v>327</v>
      </c>
      <c r="G96" s="12" t="str">
        <f t="shared" si="4"/>
        <v>5.35/km</v>
      </c>
      <c r="H96" s="13">
        <f t="shared" si="5"/>
        <v>0.01260416666666667</v>
      </c>
      <c r="I96" s="13">
        <f>F96-INDEX($F$5:$F$184,MATCH(D96,$D$5:$D$184,0))</f>
        <v>0.01078703703703704</v>
      </c>
    </row>
    <row r="97" spans="1:9" ht="15" customHeight="1">
      <c r="A97" s="12">
        <v>93</v>
      </c>
      <c r="B97" s="45" t="s">
        <v>328</v>
      </c>
      <c r="C97" s="45" t="s">
        <v>56</v>
      </c>
      <c r="D97" s="12" t="s">
        <v>64</v>
      </c>
      <c r="E97" s="45" t="s">
        <v>329</v>
      </c>
      <c r="F97" s="39" t="s">
        <v>330</v>
      </c>
      <c r="G97" s="12" t="str">
        <f t="shared" si="4"/>
        <v>5.37/km</v>
      </c>
      <c r="H97" s="13">
        <f t="shared" si="5"/>
        <v>0.012789351851851854</v>
      </c>
      <c r="I97" s="13">
        <f>F97-INDEX($F$5:$F$184,MATCH(D97,$D$5:$D$184,0))</f>
        <v>0.011469907407407408</v>
      </c>
    </row>
    <row r="98" spans="1:9" ht="15" customHeight="1">
      <c r="A98" s="12">
        <v>94</v>
      </c>
      <c r="B98" s="45" t="s">
        <v>331</v>
      </c>
      <c r="C98" s="45" t="s">
        <v>35</v>
      </c>
      <c r="D98" s="12" t="s">
        <v>65</v>
      </c>
      <c r="E98" s="45" t="s">
        <v>102</v>
      </c>
      <c r="F98" s="39" t="s">
        <v>332</v>
      </c>
      <c r="G98" s="12" t="str">
        <f t="shared" si="4"/>
        <v>5.37/km</v>
      </c>
      <c r="H98" s="13">
        <f t="shared" si="5"/>
        <v>0.012858796296296299</v>
      </c>
      <c r="I98" s="13">
        <f>F98-INDEX($F$5:$F$184,MATCH(D98,$D$5:$D$184,0))</f>
        <v>0.004108796296296301</v>
      </c>
    </row>
    <row r="99" spans="1:9" ht="15" customHeight="1">
      <c r="A99" s="12">
        <v>95</v>
      </c>
      <c r="B99" s="45" t="s">
        <v>333</v>
      </c>
      <c r="C99" s="45" t="s">
        <v>34</v>
      </c>
      <c r="D99" s="12" t="s">
        <v>67</v>
      </c>
      <c r="E99" s="45" t="s">
        <v>324</v>
      </c>
      <c r="F99" s="39" t="s">
        <v>334</v>
      </c>
      <c r="G99" s="12" t="str">
        <f t="shared" si="4"/>
        <v>5.38/km</v>
      </c>
      <c r="H99" s="13">
        <f t="shared" si="5"/>
        <v>0.012928240740740747</v>
      </c>
      <c r="I99" s="13">
        <f>F99-INDEX($F$5:$F$184,MATCH(D99,$D$5:$D$184,0))</f>
        <v>0.008935185185185188</v>
      </c>
    </row>
    <row r="100" spans="1:9" ht="15" customHeight="1">
      <c r="A100" s="27">
        <v>96</v>
      </c>
      <c r="B100" s="47" t="s">
        <v>335</v>
      </c>
      <c r="C100" s="47" t="s">
        <v>336</v>
      </c>
      <c r="D100" s="27" t="s">
        <v>61</v>
      </c>
      <c r="E100" s="47" t="s">
        <v>396</v>
      </c>
      <c r="F100" s="48" t="s">
        <v>337</v>
      </c>
      <c r="G100" s="27" t="str">
        <f t="shared" si="4"/>
        <v>5.39/km</v>
      </c>
      <c r="H100" s="28">
        <f t="shared" si="5"/>
        <v>0.012986111111111108</v>
      </c>
      <c r="I100" s="28">
        <f>F100-INDEX($F$5:$F$184,MATCH(D100,$D$5:$D$184,0))</f>
        <v>0.011168981481481478</v>
      </c>
    </row>
    <row r="101" spans="1:9" ht="15" customHeight="1">
      <c r="A101" s="12">
        <v>97</v>
      </c>
      <c r="B101" s="45" t="s">
        <v>338</v>
      </c>
      <c r="C101" s="45" t="s">
        <v>112</v>
      </c>
      <c r="D101" s="12" t="s">
        <v>72</v>
      </c>
      <c r="E101" s="45" t="s">
        <v>93</v>
      </c>
      <c r="F101" s="39" t="s">
        <v>339</v>
      </c>
      <c r="G101" s="12" t="str">
        <f t="shared" si="4"/>
        <v>5.39/km</v>
      </c>
      <c r="H101" s="13">
        <f t="shared" si="5"/>
        <v>0.013009259259259255</v>
      </c>
      <c r="I101" s="13">
        <f>F101-INDEX($F$5:$F$184,MATCH(D101,$D$5:$D$184,0))</f>
        <v>0</v>
      </c>
    </row>
    <row r="102" spans="1:9" ht="15" customHeight="1">
      <c r="A102" s="12">
        <v>98</v>
      </c>
      <c r="B102" s="45" t="s">
        <v>340</v>
      </c>
      <c r="C102" s="45" t="s">
        <v>95</v>
      </c>
      <c r="D102" s="12" t="s">
        <v>67</v>
      </c>
      <c r="E102" s="45" t="s">
        <v>221</v>
      </c>
      <c r="F102" s="39" t="s">
        <v>341</v>
      </c>
      <c r="G102" s="12" t="str">
        <f t="shared" si="4"/>
        <v>5.40/km</v>
      </c>
      <c r="H102" s="13">
        <f t="shared" si="5"/>
        <v>0.01306712962962963</v>
      </c>
      <c r="I102" s="13">
        <f>F102-INDEX($F$5:$F$184,MATCH(D102,$D$5:$D$184,0))</f>
        <v>0.009074074074074071</v>
      </c>
    </row>
    <row r="103" spans="1:9" ht="15" customHeight="1">
      <c r="A103" s="12">
        <v>99</v>
      </c>
      <c r="B103" s="45" t="s">
        <v>342</v>
      </c>
      <c r="C103" s="45" t="s">
        <v>343</v>
      </c>
      <c r="D103" s="12" t="s">
        <v>70</v>
      </c>
      <c r="E103" s="45" t="s">
        <v>140</v>
      </c>
      <c r="F103" s="39" t="s">
        <v>344</v>
      </c>
      <c r="G103" s="12" t="str">
        <f t="shared" si="4"/>
        <v>5.42/km</v>
      </c>
      <c r="H103" s="13">
        <f t="shared" si="5"/>
        <v>0.013287037037037042</v>
      </c>
      <c r="I103" s="13">
        <f>F103-INDEX($F$5:$F$184,MATCH(D103,$D$5:$D$184,0))</f>
        <v>0.009814814814814818</v>
      </c>
    </row>
    <row r="104" spans="1:9" ht="15" customHeight="1">
      <c r="A104" s="12">
        <v>100</v>
      </c>
      <c r="B104" s="45" t="s">
        <v>345</v>
      </c>
      <c r="C104" s="45" t="s">
        <v>92</v>
      </c>
      <c r="D104" s="12" t="s">
        <v>67</v>
      </c>
      <c r="E104" s="45" t="s">
        <v>140</v>
      </c>
      <c r="F104" s="39" t="s">
        <v>344</v>
      </c>
      <c r="G104" s="12" t="str">
        <f t="shared" si="4"/>
        <v>5.42/km</v>
      </c>
      <c r="H104" s="13">
        <f t="shared" si="5"/>
        <v>0.013287037037037042</v>
      </c>
      <c r="I104" s="13">
        <f>F104-INDEX($F$5:$F$184,MATCH(D104,$D$5:$D$184,0))</f>
        <v>0.009293981481481483</v>
      </c>
    </row>
    <row r="105" spans="1:9" ht="15" customHeight="1">
      <c r="A105" s="12">
        <v>101</v>
      </c>
      <c r="B105" s="45" t="s">
        <v>346</v>
      </c>
      <c r="C105" s="45" t="s">
        <v>347</v>
      </c>
      <c r="D105" s="12" t="s">
        <v>66</v>
      </c>
      <c r="E105" s="45" t="s">
        <v>114</v>
      </c>
      <c r="F105" s="39" t="s">
        <v>348</v>
      </c>
      <c r="G105" s="12" t="str">
        <f t="shared" si="4"/>
        <v>5.45/km</v>
      </c>
      <c r="H105" s="13">
        <f t="shared" si="5"/>
        <v>0.013564814814814814</v>
      </c>
      <c r="I105" s="13">
        <f>F105-INDEX($F$5:$F$184,MATCH(D105,$D$5:$D$184,0))</f>
        <v>0.007997685185185184</v>
      </c>
    </row>
    <row r="106" spans="1:9" ht="15" customHeight="1">
      <c r="A106" s="12">
        <v>102</v>
      </c>
      <c r="B106" s="45" t="s">
        <v>349</v>
      </c>
      <c r="C106" s="45" t="s">
        <v>105</v>
      </c>
      <c r="D106" s="12" t="s">
        <v>62</v>
      </c>
      <c r="E106" s="45" t="s">
        <v>102</v>
      </c>
      <c r="F106" s="39" t="s">
        <v>350</v>
      </c>
      <c r="G106" s="12" t="str">
        <f t="shared" si="4"/>
        <v>5.53/km</v>
      </c>
      <c r="H106" s="13">
        <f t="shared" si="5"/>
        <v>0.014317129629629631</v>
      </c>
      <c r="I106" s="13">
        <f>F106-INDEX($F$5:$F$184,MATCH(D106,$D$5:$D$184,0))</f>
        <v>0.012604166666666666</v>
      </c>
    </row>
    <row r="107" spans="1:9" ht="15" customHeight="1">
      <c r="A107" s="12">
        <v>103</v>
      </c>
      <c r="B107" s="45" t="s">
        <v>351</v>
      </c>
      <c r="C107" s="45" t="s">
        <v>75</v>
      </c>
      <c r="D107" s="12" t="s">
        <v>99</v>
      </c>
      <c r="E107" s="45" t="s">
        <v>324</v>
      </c>
      <c r="F107" s="39" t="s">
        <v>352</v>
      </c>
      <c r="G107" s="12" t="str">
        <f aca="true" t="shared" si="6" ref="G107:G128">TEXT(INT((HOUR(F107)*3600+MINUTE(F107)*60+SECOND(F107))/$I$3/60),"0")&amp;"."&amp;TEXT(MOD((HOUR(F107)*3600+MINUTE(F107)*60+SECOND(F107))/$I$3,60),"00")&amp;"/km"</f>
        <v>5.56/km</v>
      </c>
      <c r="H107" s="13">
        <f aca="true" t="shared" si="7" ref="H107:H128">F107-$F$5</f>
        <v>0.014606481481481484</v>
      </c>
      <c r="I107" s="13">
        <f>F107-INDEX($F$5:$F$184,MATCH(D107,$D$5:$D$184,0))</f>
        <v>0.012708333333333335</v>
      </c>
    </row>
    <row r="108" spans="1:9" ht="15" customHeight="1">
      <c r="A108" s="12">
        <v>104</v>
      </c>
      <c r="B108" s="45" t="s">
        <v>353</v>
      </c>
      <c r="C108" s="45" t="s">
        <v>354</v>
      </c>
      <c r="D108" s="12" t="s">
        <v>61</v>
      </c>
      <c r="E108" s="45" t="s">
        <v>14</v>
      </c>
      <c r="F108" s="39" t="s">
        <v>355</v>
      </c>
      <c r="G108" s="12" t="str">
        <f t="shared" si="6"/>
        <v>5.57/km</v>
      </c>
      <c r="H108" s="13">
        <f t="shared" si="7"/>
        <v>0.014652777777777778</v>
      </c>
      <c r="I108" s="13">
        <f>F108-INDEX($F$5:$F$184,MATCH(D108,$D$5:$D$184,0))</f>
        <v>0.012835648148148148</v>
      </c>
    </row>
    <row r="109" spans="1:9" ht="15" customHeight="1">
      <c r="A109" s="12">
        <v>105</v>
      </c>
      <c r="B109" s="45" t="s">
        <v>356</v>
      </c>
      <c r="C109" s="45" t="s">
        <v>28</v>
      </c>
      <c r="D109" s="12" t="s">
        <v>59</v>
      </c>
      <c r="E109" s="45" t="s">
        <v>102</v>
      </c>
      <c r="F109" s="39" t="s">
        <v>357</v>
      </c>
      <c r="G109" s="12" t="str">
        <f t="shared" si="6"/>
        <v>5.57/km</v>
      </c>
      <c r="H109" s="13">
        <f t="shared" si="7"/>
        <v>0.014710648148148146</v>
      </c>
      <c r="I109" s="13">
        <f>F109-INDEX($F$5:$F$184,MATCH(D109,$D$5:$D$184,0))</f>
        <v>0.013159722222222218</v>
      </c>
    </row>
    <row r="110" spans="1:9" ht="15" customHeight="1">
      <c r="A110" s="12">
        <v>106</v>
      </c>
      <c r="B110" s="45" t="s">
        <v>116</v>
      </c>
      <c r="C110" s="45" t="s">
        <v>54</v>
      </c>
      <c r="D110" s="12" t="s">
        <v>113</v>
      </c>
      <c r="E110" s="45" t="s">
        <v>108</v>
      </c>
      <c r="F110" s="39" t="s">
        <v>358</v>
      </c>
      <c r="G110" s="12" t="str">
        <f t="shared" si="6"/>
        <v>5.58/km</v>
      </c>
      <c r="H110" s="13">
        <f t="shared" si="7"/>
        <v>0.014803240740740742</v>
      </c>
      <c r="I110" s="13">
        <f>F110-INDEX($F$5:$F$184,MATCH(D110,$D$5:$D$184,0))</f>
        <v>0.006782407407407407</v>
      </c>
    </row>
    <row r="111" spans="1:9" ht="15" customHeight="1">
      <c r="A111" s="12">
        <v>107</v>
      </c>
      <c r="B111" s="45" t="s">
        <v>359</v>
      </c>
      <c r="C111" s="45" t="s">
        <v>29</v>
      </c>
      <c r="D111" s="12" t="s">
        <v>65</v>
      </c>
      <c r="E111" s="45" t="s">
        <v>156</v>
      </c>
      <c r="F111" s="39" t="s">
        <v>360</v>
      </c>
      <c r="G111" s="12" t="str">
        <f t="shared" si="6"/>
        <v>6.00/km</v>
      </c>
      <c r="H111" s="13">
        <f t="shared" si="7"/>
        <v>0.014965277777777779</v>
      </c>
      <c r="I111" s="13">
        <f>F111-INDEX($F$5:$F$184,MATCH(D111,$D$5:$D$184,0))</f>
        <v>0.006215277777777781</v>
      </c>
    </row>
    <row r="112" spans="1:9" ht="15" customHeight="1">
      <c r="A112" s="12">
        <v>108</v>
      </c>
      <c r="B112" s="45" t="s">
        <v>361</v>
      </c>
      <c r="C112" s="45" t="s">
        <v>45</v>
      </c>
      <c r="D112" s="12" t="s">
        <v>65</v>
      </c>
      <c r="E112" s="45" t="s">
        <v>221</v>
      </c>
      <c r="F112" s="39" t="s">
        <v>362</v>
      </c>
      <c r="G112" s="12" t="str">
        <f t="shared" si="6"/>
        <v>6.03/km</v>
      </c>
      <c r="H112" s="13">
        <f t="shared" si="7"/>
        <v>0.015243055555555558</v>
      </c>
      <c r="I112" s="13">
        <f>F112-INDEX($F$5:$F$184,MATCH(D112,$D$5:$D$184,0))</f>
        <v>0.006493055555555561</v>
      </c>
    </row>
    <row r="113" spans="1:9" ht="15" customHeight="1">
      <c r="A113" s="12">
        <v>109</v>
      </c>
      <c r="B113" s="45" t="s">
        <v>363</v>
      </c>
      <c r="C113" s="45" t="s">
        <v>364</v>
      </c>
      <c r="D113" s="12" t="s">
        <v>69</v>
      </c>
      <c r="E113" s="45" t="s">
        <v>221</v>
      </c>
      <c r="F113" s="39" t="s">
        <v>365</v>
      </c>
      <c r="G113" s="12" t="str">
        <f t="shared" si="6"/>
        <v>6.04/km</v>
      </c>
      <c r="H113" s="13">
        <f t="shared" si="7"/>
        <v>0.015358796296296301</v>
      </c>
      <c r="I113" s="13">
        <f>F113-INDEX($F$5:$F$184,MATCH(D113,$D$5:$D$184,0))</f>
        <v>0.007326388888888893</v>
      </c>
    </row>
    <row r="114" spans="1:9" ht="15" customHeight="1">
      <c r="A114" s="12">
        <v>110</v>
      </c>
      <c r="B114" s="45" t="s">
        <v>366</v>
      </c>
      <c r="C114" s="45" t="s">
        <v>42</v>
      </c>
      <c r="D114" s="12" t="s">
        <v>70</v>
      </c>
      <c r="E114" s="45" t="s">
        <v>221</v>
      </c>
      <c r="F114" s="39" t="s">
        <v>365</v>
      </c>
      <c r="G114" s="12" t="str">
        <f t="shared" si="6"/>
        <v>6.04/km</v>
      </c>
      <c r="H114" s="13">
        <f t="shared" si="7"/>
        <v>0.015358796296296301</v>
      </c>
      <c r="I114" s="13">
        <f>F114-INDEX($F$5:$F$184,MATCH(D114,$D$5:$D$184,0))</f>
        <v>0.011886574074074077</v>
      </c>
    </row>
    <row r="115" spans="1:9" ht="15" customHeight="1">
      <c r="A115" s="27">
        <v>111</v>
      </c>
      <c r="B115" s="47" t="s">
        <v>367</v>
      </c>
      <c r="C115" s="47" t="s">
        <v>16</v>
      </c>
      <c r="D115" s="27" t="s">
        <v>70</v>
      </c>
      <c r="E115" s="47" t="s">
        <v>396</v>
      </c>
      <c r="F115" s="48" t="s">
        <v>368</v>
      </c>
      <c r="G115" s="27" t="str">
        <f t="shared" si="6"/>
        <v>6.08/km</v>
      </c>
      <c r="H115" s="28">
        <f t="shared" si="7"/>
        <v>0.0156712962962963</v>
      </c>
      <c r="I115" s="28">
        <f>F115-INDEX($F$5:$F$184,MATCH(D115,$D$5:$D$184,0))</f>
        <v>0.012199074074074077</v>
      </c>
    </row>
    <row r="116" spans="1:9" ht="15" customHeight="1">
      <c r="A116" s="12">
        <v>112</v>
      </c>
      <c r="B116" s="45" t="s">
        <v>369</v>
      </c>
      <c r="C116" s="45" t="s">
        <v>86</v>
      </c>
      <c r="D116" s="12" t="s">
        <v>63</v>
      </c>
      <c r="E116" s="45" t="s">
        <v>258</v>
      </c>
      <c r="F116" s="39" t="s">
        <v>370</v>
      </c>
      <c r="G116" s="12" t="str">
        <f t="shared" si="6"/>
        <v>6.20/km</v>
      </c>
      <c r="H116" s="13">
        <f t="shared" si="7"/>
        <v>0.01684027777777778</v>
      </c>
      <c r="I116" s="13">
        <f>F116-INDEX($F$5:$F$184,MATCH(D116,$D$5:$D$184,0))</f>
        <v>0</v>
      </c>
    </row>
    <row r="117" spans="1:9" ht="15" customHeight="1">
      <c r="A117" s="12">
        <v>113</v>
      </c>
      <c r="B117" s="45" t="s">
        <v>371</v>
      </c>
      <c r="C117" s="45" t="s">
        <v>372</v>
      </c>
      <c r="D117" s="12" t="s">
        <v>63</v>
      </c>
      <c r="E117" s="45" t="s">
        <v>258</v>
      </c>
      <c r="F117" s="39" t="s">
        <v>370</v>
      </c>
      <c r="G117" s="12" t="str">
        <f t="shared" si="6"/>
        <v>6.20/km</v>
      </c>
      <c r="H117" s="13">
        <f t="shared" si="7"/>
        <v>0.01684027777777778</v>
      </c>
      <c r="I117" s="13">
        <f>F117-INDEX($F$5:$F$184,MATCH(D117,$D$5:$D$184,0))</f>
        <v>0</v>
      </c>
    </row>
    <row r="118" spans="1:9" ht="15" customHeight="1">
      <c r="A118" s="12">
        <v>114</v>
      </c>
      <c r="B118" s="45" t="s">
        <v>373</v>
      </c>
      <c r="C118" s="45" t="s">
        <v>16</v>
      </c>
      <c r="D118" s="12" t="s">
        <v>64</v>
      </c>
      <c r="E118" s="45" t="s">
        <v>374</v>
      </c>
      <c r="F118" s="39" t="s">
        <v>375</v>
      </c>
      <c r="G118" s="12" t="str">
        <f t="shared" si="6"/>
        <v>6.21/km</v>
      </c>
      <c r="H118" s="13">
        <f t="shared" si="7"/>
        <v>0.01694444444444445</v>
      </c>
      <c r="I118" s="13">
        <f>F118-INDEX($F$5:$F$184,MATCH(D118,$D$5:$D$184,0))</f>
        <v>0.015625000000000003</v>
      </c>
    </row>
    <row r="119" spans="1:9" ht="15" customHeight="1">
      <c r="A119" s="12">
        <v>115</v>
      </c>
      <c r="B119" s="45" t="s">
        <v>376</v>
      </c>
      <c r="C119" s="45" t="s">
        <v>82</v>
      </c>
      <c r="D119" s="12" t="s">
        <v>69</v>
      </c>
      <c r="E119" s="45" t="s">
        <v>156</v>
      </c>
      <c r="F119" s="39" t="s">
        <v>377</v>
      </c>
      <c r="G119" s="12" t="str">
        <f t="shared" si="6"/>
        <v>6.24/km</v>
      </c>
      <c r="H119" s="13">
        <f t="shared" si="7"/>
        <v>0.017199074074074075</v>
      </c>
      <c r="I119" s="13">
        <f>F119-INDEX($F$5:$F$184,MATCH(D119,$D$5:$D$184,0))</f>
        <v>0.009166666666666667</v>
      </c>
    </row>
    <row r="120" spans="1:9" ht="15" customHeight="1">
      <c r="A120" s="12">
        <v>116</v>
      </c>
      <c r="B120" s="45" t="s">
        <v>378</v>
      </c>
      <c r="C120" s="45" t="s">
        <v>55</v>
      </c>
      <c r="D120" s="12" t="s">
        <v>69</v>
      </c>
      <c r="E120" s="45" t="s">
        <v>156</v>
      </c>
      <c r="F120" s="39" t="s">
        <v>379</v>
      </c>
      <c r="G120" s="12" t="str">
        <f t="shared" si="6"/>
        <v>6.26/km</v>
      </c>
      <c r="H120" s="13">
        <f t="shared" si="7"/>
        <v>0.017372685185185192</v>
      </c>
      <c r="I120" s="13">
        <f>F120-INDEX($F$5:$F$184,MATCH(D120,$D$5:$D$184,0))</f>
        <v>0.009340277777777784</v>
      </c>
    </row>
    <row r="121" spans="1:9" ht="15" customHeight="1">
      <c r="A121" s="12">
        <v>117</v>
      </c>
      <c r="B121" s="45" t="s">
        <v>380</v>
      </c>
      <c r="C121" s="45" t="s">
        <v>381</v>
      </c>
      <c r="D121" s="12" t="s">
        <v>68</v>
      </c>
      <c r="E121" s="45" t="s">
        <v>156</v>
      </c>
      <c r="F121" s="39" t="s">
        <v>382</v>
      </c>
      <c r="G121" s="12" t="str">
        <f t="shared" si="6"/>
        <v>6.27/km</v>
      </c>
      <c r="H121" s="13">
        <f t="shared" si="7"/>
        <v>0.01746527777777778</v>
      </c>
      <c r="I121" s="13">
        <f>F121-INDEX($F$5:$F$184,MATCH(D121,$D$5:$D$184,0))</f>
        <v>0.009074074074074078</v>
      </c>
    </row>
    <row r="122" spans="1:9" ht="15" customHeight="1">
      <c r="A122" s="12">
        <v>118</v>
      </c>
      <c r="B122" s="45" t="s">
        <v>96</v>
      </c>
      <c r="C122" s="45" t="s">
        <v>53</v>
      </c>
      <c r="D122" s="12" t="s">
        <v>68</v>
      </c>
      <c r="E122" s="45" t="s">
        <v>91</v>
      </c>
      <c r="F122" s="39" t="s">
        <v>383</v>
      </c>
      <c r="G122" s="12" t="str">
        <f t="shared" si="6"/>
        <v>6.32/km</v>
      </c>
      <c r="H122" s="13">
        <f t="shared" si="7"/>
        <v>0.017928240740740738</v>
      </c>
      <c r="I122" s="13">
        <f>F122-INDEX($F$5:$F$184,MATCH(D122,$D$5:$D$184,0))</f>
        <v>0.009537037037037035</v>
      </c>
    </row>
    <row r="123" spans="1:9" ht="15" customHeight="1">
      <c r="A123" s="12">
        <v>119</v>
      </c>
      <c r="B123" s="45" t="s">
        <v>384</v>
      </c>
      <c r="C123" s="45" t="s">
        <v>97</v>
      </c>
      <c r="D123" s="12" t="s">
        <v>119</v>
      </c>
      <c r="E123" s="45" t="s">
        <v>156</v>
      </c>
      <c r="F123" s="39" t="s">
        <v>385</v>
      </c>
      <c r="G123" s="12" t="str">
        <f t="shared" si="6"/>
        <v>6.38/km</v>
      </c>
      <c r="H123" s="13">
        <f t="shared" si="7"/>
        <v>0.018437500000000002</v>
      </c>
      <c r="I123" s="13">
        <f>F123-INDEX($F$5:$F$184,MATCH(D123,$D$5:$D$184,0))</f>
        <v>0</v>
      </c>
    </row>
    <row r="124" spans="1:9" ht="15" customHeight="1">
      <c r="A124" s="12">
        <v>120</v>
      </c>
      <c r="B124" s="45" t="s">
        <v>386</v>
      </c>
      <c r="C124" s="45" t="s">
        <v>131</v>
      </c>
      <c r="D124" s="12" t="s">
        <v>72</v>
      </c>
      <c r="E124" s="45" t="s">
        <v>156</v>
      </c>
      <c r="F124" s="39" t="s">
        <v>387</v>
      </c>
      <c r="G124" s="12" t="str">
        <f t="shared" si="6"/>
        <v>6.38/km</v>
      </c>
      <c r="H124" s="13">
        <f t="shared" si="7"/>
        <v>0.018518518518518524</v>
      </c>
      <c r="I124" s="13">
        <f>F124-INDEX($F$5:$F$184,MATCH(D124,$D$5:$D$184,0))</f>
        <v>0.005509259259259269</v>
      </c>
    </row>
    <row r="125" spans="1:9" ht="15" customHeight="1">
      <c r="A125" s="12">
        <v>121</v>
      </c>
      <c r="B125" s="45" t="s">
        <v>366</v>
      </c>
      <c r="C125" s="45" t="s">
        <v>41</v>
      </c>
      <c r="D125" s="12" t="s">
        <v>61</v>
      </c>
      <c r="E125" s="45" t="s">
        <v>102</v>
      </c>
      <c r="F125" s="39" t="s">
        <v>134</v>
      </c>
      <c r="G125" s="12" t="str">
        <f t="shared" si="6"/>
        <v>6.48/km</v>
      </c>
      <c r="H125" s="13">
        <f t="shared" si="7"/>
        <v>0.01943287037037037</v>
      </c>
      <c r="I125" s="13">
        <f>F125-INDEX($F$5:$F$184,MATCH(D125,$D$5:$D$184,0))</f>
        <v>0.01761574074074074</v>
      </c>
    </row>
    <row r="126" spans="1:9" ht="15" customHeight="1">
      <c r="A126" s="12">
        <v>122</v>
      </c>
      <c r="B126" s="45" t="s">
        <v>388</v>
      </c>
      <c r="C126" s="45" t="s">
        <v>343</v>
      </c>
      <c r="D126" s="12" t="s">
        <v>65</v>
      </c>
      <c r="E126" s="45" t="s">
        <v>140</v>
      </c>
      <c r="F126" s="39" t="s">
        <v>389</v>
      </c>
      <c r="G126" s="12" t="str">
        <f t="shared" si="6"/>
        <v>6.51/km</v>
      </c>
      <c r="H126" s="13">
        <f t="shared" si="7"/>
        <v>0.01964120370370371</v>
      </c>
      <c r="I126" s="13">
        <f>F126-INDEX($F$5:$F$184,MATCH(D126,$D$5:$D$184,0))</f>
        <v>0.010891203703703712</v>
      </c>
    </row>
    <row r="127" spans="1:9" ht="15" customHeight="1">
      <c r="A127" s="12">
        <v>123</v>
      </c>
      <c r="B127" s="45" t="s">
        <v>390</v>
      </c>
      <c r="C127" s="45" t="s">
        <v>391</v>
      </c>
      <c r="D127" s="12" t="s">
        <v>61</v>
      </c>
      <c r="E127" s="45" t="s">
        <v>132</v>
      </c>
      <c r="F127" s="39" t="s">
        <v>392</v>
      </c>
      <c r="G127" s="12" t="str">
        <f t="shared" si="6"/>
        <v>7.36/km</v>
      </c>
      <c r="H127" s="13">
        <f t="shared" si="7"/>
        <v>0.02388888888888889</v>
      </c>
      <c r="I127" s="13">
        <f>F127-INDEX($F$5:$F$184,MATCH(D127,$D$5:$D$184,0))</f>
        <v>0.02207175925925926</v>
      </c>
    </row>
    <row r="128" spans="1:9" ht="15" customHeight="1">
      <c r="A128" s="19">
        <v>124</v>
      </c>
      <c r="B128" s="46" t="s">
        <v>393</v>
      </c>
      <c r="C128" s="46" t="s">
        <v>129</v>
      </c>
      <c r="D128" s="19" t="s">
        <v>66</v>
      </c>
      <c r="E128" s="46" t="s">
        <v>394</v>
      </c>
      <c r="F128" s="40" t="s">
        <v>395</v>
      </c>
      <c r="G128" s="19" t="str">
        <f t="shared" si="6"/>
        <v>7.56/km</v>
      </c>
      <c r="H128" s="20">
        <f t="shared" si="7"/>
        <v>0.025659722222222223</v>
      </c>
      <c r="I128" s="20">
        <f>F128-INDEX($F$5:$F$184,MATCH(D128,$D$5:$D$184,0))</f>
        <v>0.020092592592592592</v>
      </c>
    </row>
  </sheetData>
  <sheetProtection/>
  <autoFilter ref="A4:I12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Sali e scendi per Vitinia</v>
      </c>
      <c r="B1" s="35"/>
      <c r="C1" s="36"/>
    </row>
    <row r="2" spans="1:3" ht="24" customHeight="1">
      <c r="A2" s="32" t="str">
        <f>Individuale!A2</f>
        <v>6ª edizione</v>
      </c>
      <c r="B2" s="32"/>
      <c r="C2" s="32"/>
    </row>
    <row r="3" spans="1:3" ht="24" customHeight="1">
      <c r="A3" s="37" t="str">
        <f>Individuale!A3</f>
        <v>Vitinia (RM) Italia - Domenica 30/10/2016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156</v>
      </c>
      <c r="C5" s="41">
        <v>17</v>
      </c>
    </row>
    <row r="6" spans="1:3" ht="15" customHeight="1">
      <c r="A6" s="21">
        <v>2</v>
      </c>
      <c r="B6" s="22" t="s">
        <v>102</v>
      </c>
      <c r="C6" s="42">
        <v>11</v>
      </c>
    </row>
    <row r="7" spans="1:3" ht="15" customHeight="1">
      <c r="A7" s="21">
        <v>3</v>
      </c>
      <c r="B7" s="22" t="s">
        <v>140</v>
      </c>
      <c r="C7" s="42">
        <v>9</v>
      </c>
    </row>
    <row r="8" spans="1:3" ht="15" customHeight="1">
      <c r="A8" s="21">
        <v>4</v>
      </c>
      <c r="B8" s="22" t="s">
        <v>93</v>
      </c>
      <c r="C8" s="42">
        <v>8</v>
      </c>
    </row>
    <row r="9" spans="1:3" ht="15" customHeight="1">
      <c r="A9" s="21">
        <v>5</v>
      </c>
      <c r="B9" s="22" t="s">
        <v>158</v>
      </c>
      <c r="C9" s="42">
        <v>7</v>
      </c>
    </row>
    <row r="10" spans="1:3" ht="15" customHeight="1">
      <c r="A10" s="21">
        <v>6</v>
      </c>
      <c r="B10" s="22" t="s">
        <v>221</v>
      </c>
      <c r="C10" s="42">
        <v>6</v>
      </c>
    </row>
    <row r="11" spans="1:3" ht="15" customHeight="1">
      <c r="A11" s="21">
        <v>7</v>
      </c>
      <c r="B11" s="22" t="s">
        <v>258</v>
      </c>
      <c r="C11" s="42">
        <v>5</v>
      </c>
    </row>
    <row r="12" spans="1:3" ht="15" customHeight="1">
      <c r="A12" s="21">
        <v>8</v>
      </c>
      <c r="B12" s="22" t="s">
        <v>144</v>
      </c>
      <c r="C12" s="42">
        <v>4</v>
      </c>
    </row>
    <row r="13" spans="1:3" ht="15" customHeight="1">
      <c r="A13" s="21">
        <v>9</v>
      </c>
      <c r="B13" s="22" t="s">
        <v>14</v>
      </c>
      <c r="C13" s="42">
        <v>4</v>
      </c>
    </row>
    <row r="14" spans="1:3" ht="15" customHeight="1">
      <c r="A14" s="21">
        <v>10</v>
      </c>
      <c r="B14" s="22" t="s">
        <v>118</v>
      </c>
      <c r="C14" s="42">
        <v>4</v>
      </c>
    </row>
    <row r="15" spans="1:3" ht="15" customHeight="1">
      <c r="A15" s="21">
        <v>11</v>
      </c>
      <c r="B15" s="22" t="s">
        <v>114</v>
      </c>
      <c r="C15" s="42">
        <v>3</v>
      </c>
    </row>
    <row r="16" spans="1:3" ht="15" customHeight="1">
      <c r="A16" s="21">
        <v>12</v>
      </c>
      <c r="B16" s="22" t="s">
        <v>324</v>
      </c>
      <c r="C16" s="42">
        <v>3</v>
      </c>
    </row>
    <row r="17" spans="1:3" ht="15" customHeight="1">
      <c r="A17" s="21">
        <v>13</v>
      </c>
      <c r="B17" s="22" t="s">
        <v>126</v>
      </c>
      <c r="C17" s="42">
        <v>3</v>
      </c>
    </row>
    <row r="18" spans="1:3" ht="15" customHeight="1">
      <c r="A18" s="21">
        <v>14</v>
      </c>
      <c r="B18" s="22" t="s">
        <v>283</v>
      </c>
      <c r="C18" s="42">
        <v>2</v>
      </c>
    </row>
    <row r="19" spans="1:3" ht="15" customHeight="1">
      <c r="A19" s="21">
        <v>15</v>
      </c>
      <c r="B19" s="22" t="s">
        <v>225</v>
      </c>
      <c r="C19" s="42">
        <v>2</v>
      </c>
    </row>
    <row r="20" spans="1:3" ht="15" customHeight="1">
      <c r="A20" s="29">
        <v>16</v>
      </c>
      <c r="B20" s="30" t="s">
        <v>396</v>
      </c>
      <c r="C20" s="49">
        <v>2</v>
      </c>
    </row>
    <row r="21" spans="1:3" ht="15" customHeight="1">
      <c r="A21" s="21">
        <v>17</v>
      </c>
      <c r="B21" s="22" t="s">
        <v>215</v>
      </c>
      <c r="C21" s="42">
        <v>2</v>
      </c>
    </row>
    <row r="22" spans="1:3" ht="15" customHeight="1">
      <c r="A22" s="21">
        <v>18</v>
      </c>
      <c r="B22" s="22" t="s">
        <v>190</v>
      </c>
      <c r="C22" s="42">
        <v>2</v>
      </c>
    </row>
    <row r="23" spans="1:3" ht="15" customHeight="1">
      <c r="A23" s="21">
        <v>19</v>
      </c>
      <c r="B23" s="22" t="s">
        <v>135</v>
      </c>
      <c r="C23" s="42">
        <v>2</v>
      </c>
    </row>
    <row r="24" spans="1:3" ht="15" customHeight="1">
      <c r="A24" s="21">
        <v>20</v>
      </c>
      <c r="B24" s="22" t="s">
        <v>262</v>
      </c>
      <c r="C24" s="42">
        <v>2</v>
      </c>
    </row>
    <row r="25" spans="1:3" ht="15" customHeight="1">
      <c r="A25" s="21">
        <v>21</v>
      </c>
      <c r="B25" s="22" t="s">
        <v>275</v>
      </c>
      <c r="C25" s="42">
        <v>2</v>
      </c>
    </row>
    <row r="26" spans="1:3" ht="15" customHeight="1">
      <c r="A26" s="21">
        <v>22</v>
      </c>
      <c r="B26" s="22" t="s">
        <v>166</v>
      </c>
      <c r="C26" s="42">
        <v>2</v>
      </c>
    </row>
    <row r="27" spans="1:3" ht="15" customHeight="1">
      <c r="A27" s="21">
        <v>23</v>
      </c>
      <c r="B27" s="22" t="s">
        <v>91</v>
      </c>
      <c r="C27" s="42">
        <v>2</v>
      </c>
    </row>
    <row r="28" spans="1:3" ht="15" customHeight="1">
      <c r="A28" s="21">
        <v>24</v>
      </c>
      <c r="B28" s="22" t="s">
        <v>265</v>
      </c>
      <c r="C28" s="42">
        <v>1</v>
      </c>
    </row>
    <row r="29" spans="1:3" ht="15" customHeight="1">
      <c r="A29" s="21">
        <v>25</v>
      </c>
      <c r="B29" s="22" t="s">
        <v>151</v>
      </c>
      <c r="C29" s="42">
        <v>1</v>
      </c>
    </row>
    <row r="30" spans="1:3" ht="15" customHeight="1">
      <c r="A30" s="21">
        <v>26</v>
      </c>
      <c r="B30" s="22" t="s">
        <v>207</v>
      </c>
      <c r="C30" s="42">
        <v>1</v>
      </c>
    </row>
    <row r="31" spans="1:3" ht="15" customHeight="1">
      <c r="A31" s="21">
        <v>27</v>
      </c>
      <c r="B31" s="22" t="s">
        <v>83</v>
      </c>
      <c r="C31" s="42">
        <v>1</v>
      </c>
    </row>
    <row r="32" spans="1:3" ht="15" customHeight="1">
      <c r="A32" s="21">
        <v>28</v>
      </c>
      <c r="B32" s="22" t="s">
        <v>235</v>
      </c>
      <c r="C32" s="42">
        <v>1</v>
      </c>
    </row>
    <row r="33" spans="1:3" ht="15" customHeight="1">
      <c r="A33" s="21">
        <v>29</v>
      </c>
      <c r="B33" s="22" t="s">
        <v>326</v>
      </c>
      <c r="C33" s="42">
        <v>1</v>
      </c>
    </row>
    <row r="34" spans="1:3" ht="15" customHeight="1">
      <c r="A34" s="21">
        <v>30</v>
      </c>
      <c r="B34" s="22" t="s">
        <v>394</v>
      </c>
      <c r="C34" s="42">
        <v>1</v>
      </c>
    </row>
    <row r="35" spans="1:3" ht="15" customHeight="1">
      <c r="A35" s="21">
        <v>31</v>
      </c>
      <c r="B35" s="22" t="s">
        <v>294</v>
      </c>
      <c r="C35" s="42">
        <v>1</v>
      </c>
    </row>
    <row r="36" spans="1:3" ht="15" customHeight="1">
      <c r="A36" s="21">
        <v>32</v>
      </c>
      <c r="B36" s="22" t="s">
        <v>185</v>
      </c>
      <c r="C36" s="42">
        <v>1</v>
      </c>
    </row>
    <row r="37" spans="1:3" ht="15" customHeight="1">
      <c r="A37" s="21">
        <v>33</v>
      </c>
      <c r="B37" s="22" t="s">
        <v>210</v>
      </c>
      <c r="C37" s="42">
        <v>1</v>
      </c>
    </row>
    <row r="38" spans="1:3" ht="15" customHeight="1">
      <c r="A38" s="21">
        <v>34</v>
      </c>
      <c r="B38" s="22" t="s">
        <v>108</v>
      </c>
      <c r="C38" s="42">
        <v>1</v>
      </c>
    </row>
    <row r="39" spans="1:3" ht="15" customHeight="1">
      <c r="A39" s="21">
        <v>35</v>
      </c>
      <c r="B39" s="22" t="s">
        <v>132</v>
      </c>
      <c r="C39" s="42">
        <v>1</v>
      </c>
    </row>
    <row r="40" spans="1:3" ht="15" customHeight="1">
      <c r="A40" s="21">
        <v>36</v>
      </c>
      <c r="B40" s="22" t="s">
        <v>374</v>
      </c>
      <c r="C40" s="42">
        <v>1</v>
      </c>
    </row>
    <row r="41" spans="1:3" ht="15" customHeight="1">
      <c r="A41" s="21">
        <v>37</v>
      </c>
      <c r="B41" s="22" t="s">
        <v>84</v>
      </c>
      <c r="C41" s="42">
        <v>1</v>
      </c>
    </row>
    <row r="42" spans="1:3" ht="15" customHeight="1">
      <c r="A42" s="21">
        <v>38</v>
      </c>
      <c r="B42" s="22" t="s">
        <v>60</v>
      </c>
      <c r="C42" s="42">
        <v>1</v>
      </c>
    </row>
    <row r="43" spans="1:3" ht="15" customHeight="1">
      <c r="A43" s="21">
        <v>39</v>
      </c>
      <c r="B43" s="22" t="s">
        <v>104</v>
      </c>
      <c r="C43" s="42">
        <v>1</v>
      </c>
    </row>
    <row r="44" spans="1:3" ht="15" customHeight="1">
      <c r="A44" s="21">
        <v>40</v>
      </c>
      <c r="B44" s="22" t="s">
        <v>107</v>
      </c>
      <c r="C44" s="42">
        <v>1</v>
      </c>
    </row>
    <row r="45" spans="1:3" ht="15" customHeight="1">
      <c r="A45" s="21">
        <v>41</v>
      </c>
      <c r="B45" s="22" t="s">
        <v>329</v>
      </c>
      <c r="C45" s="42">
        <v>1</v>
      </c>
    </row>
    <row r="46" spans="1:3" ht="15" customHeight="1">
      <c r="A46" s="21">
        <v>42</v>
      </c>
      <c r="B46" s="22" t="s">
        <v>289</v>
      </c>
      <c r="C46" s="42">
        <v>1</v>
      </c>
    </row>
    <row r="47" spans="1:3" ht="15" customHeight="1">
      <c r="A47" s="23">
        <v>43</v>
      </c>
      <c r="B47" s="24" t="s">
        <v>318</v>
      </c>
      <c r="C47" s="43">
        <v>1</v>
      </c>
    </row>
    <row r="48" ht="12.75">
      <c r="C48" s="2">
        <f>SUM(C5:C47)</f>
        <v>124</v>
      </c>
    </row>
  </sheetData>
  <sheetProtection/>
  <autoFilter ref="A4:C4">
    <sortState ref="A5:C48">
      <sortCondition descending="1" sortBy="value" ref="C5:C4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2016-10-31T20:36:53Z</dcterms:modified>
  <cp:category/>
  <cp:version/>
  <cp:contentType/>
  <cp:contentStatus/>
</cp:coreProperties>
</file>