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<sst xmlns="http://schemas.openxmlformats.org/spreadsheetml/2006/main" count="461" uniqueCount="277">
  <si>
    <t>PERA</t>
  </si>
  <si>
    <t>PODISTI VALMONTONE</t>
  </si>
  <si>
    <t>QATTAM</t>
  </si>
  <si>
    <t>AICS CLUB AT.CENTRALE (RM)</t>
  </si>
  <si>
    <t>0.34.17</t>
  </si>
  <si>
    <t>SOUFYANE</t>
  </si>
  <si>
    <t>EL FADIL</t>
  </si>
  <si>
    <t>S/M</t>
  </si>
  <si>
    <t>RCF - RUNNING CLUB FUTURA</t>
  </si>
  <si>
    <t>0.34.22</t>
  </si>
  <si>
    <t>0.34.46</t>
  </si>
  <si>
    <t>0.34.54</t>
  </si>
  <si>
    <t>DI LELLO</t>
  </si>
  <si>
    <t>ATL. GONNESA</t>
  </si>
  <si>
    <t>0.35.05</t>
  </si>
  <si>
    <t>ERRADI</t>
  </si>
  <si>
    <t>RACHID</t>
  </si>
  <si>
    <t>0.35.49</t>
  </si>
  <si>
    <t>0.35.51</t>
  </si>
  <si>
    <t>MILANA</t>
  </si>
  <si>
    <t>AM</t>
  </si>
  <si>
    <t>A.S.D. SIMMEL COLLEFERRO</t>
  </si>
  <si>
    <t>0.36.02</t>
  </si>
  <si>
    <t>FORHANS TEAM</t>
  </si>
  <si>
    <t>0.36.54</t>
  </si>
  <si>
    <t>DIADEI</t>
  </si>
  <si>
    <t>0.37.06</t>
  </si>
  <si>
    <t>0.37.10</t>
  </si>
  <si>
    <t>FAGNANI</t>
  </si>
  <si>
    <t>A.S.D. FREE RUNNERS LARIANO</t>
  </si>
  <si>
    <t>0.37.39</t>
  </si>
  <si>
    <t>0.38.13</t>
  </si>
  <si>
    <t>NEGROSINI</t>
  </si>
  <si>
    <t>0.38.17</t>
  </si>
  <si>
    <t>BELLI</t>
  </si>
  <si>
    <t>0.39.00</t>
  </si>
  <si>
    <t>ELIO</t>
  </si>
  <si>
    <t>ATL. VILLA AURELIA SRL</t>
  </si>
  <si>
    <t>0.39.24</t>
  </si>
  <si>
    <t>POD. FISIOSPORT</t>
  </si>
  <si>
    <t>0.39.51</t>
  </si>
  <si>
    <t>SABIA</t>
  </si>
  <si>
    <t>0.39.56</t>
  </si>
  <si>
    <t>0.40.06</t>
  </si>
  <si>
    <t>0.40.18</t>
  </si>
  <si>
    <t>SAVINA</t>
  </si>
  <si>
    <t>FOOTWORKS SPORTING TEAM RM</t>
  </si>
  <si>
    <t>0.40.28</t>
  </si>
  <si>
    <t>MERLINO</t>
  </si>
  <si>
    <t>0.40.53</t>
  </si>
  <si>
    <t>COLALUCA</t>
  </si>
  <si>
    <t>0.41.43</t>
  </si>
  <si>
    <t>0.41.45</t>
  </si>
  <si>
    <t>CASO</t>
  </si>
  <si>
    <t>0.41.55</t>
  </si>
  <si>
    <t>DE PETRIS</t>
  </si>
  <si>
    <t>0.42.15</t>
  </si>
  <si>
    <t>BIANCUCCI</t>
  </si>
  <si>
    <t>0.43.13</t>
  </si>
  <si>
    <t>MARASCO</t>
  </si>
  <si>
    <t>0.43.32</t>
  </si>
  <si>
    <t>0.43.40</t>
  </si>
  <si>
    <t>0.44.05</t>
  </si>
  <si>
    <t>A.S.D. POD. TERRACINA UISP</t>
  </si>
  <si>
    <t>0.44.08</t>
  </si>
  <si>
    <t>0.45.18</t>
  </si>
  <si>
    <t>NONNI</t>
  </si>
  <si>
    <t>AF</t>
  </si>
  <si>
    <t>0.45.19</t>
  </si>
  <si>
    <t>CRIVELLARO</t>
  </si>
  <si>
    <t>A.S.D. LBM SPORT TEAM</t>
  </si>
  <si>
    <t>0.45.29</t>
  </si>
  <si>
    <t>0.45.33</t>
  </si>
  <si>
    <t>BAUCO</t>
  </si>
  <si>
    <t>ATL. ALATRI 2001 I CICLOPI</t>
  </si>
  <si>
    <t>BUTTARELLI</t>
  </si>
  <si>
    <t>0.45.40</t>
  </si>
  <si>
    <t>PALLANTE</t>
  </si>
  <si>
    <t>0.45.52</t>
  </si>
  <si>
    <t>0.45.55</t>
  </si>
  <si>
    <t>0.46.03</t>
  </si>
  <si>
    <t>COLATOSTI</t>
  </si>
  <si>
    <t>EMILIANO</t>
  </si>
  <si>
    <t>COLAIACOMO</t>
  </si>
  <si>
    <t>STELVIO</t>
  </si>
  <si>
    <t>0.46.05</t>
  </si>
  <si>
    <t>0.46.25</t>
  </si>
  <si>
    <t>CENTRA</t>
  </si>
  <si>
    <t>DI FELICE</t>
  </si>
  <si>
    <t>0.46.39</t>
  </si>
  <si>
    <t>CASTRUCCI</t>
  </si>
  <si>
    <t>0.46.50</t>
  </si>
  <si>
    <t>VINCENZI</t>
  </si>
  <si>
    <t>0.46.57</t>
  </si>
  <si>
    <t>COLLALTO</t>
  </si>
  <si>
    <t>0.47.01</t>
  </si>
  <si>
    <t>0.47.04</t>
  </si>
  <si>
    <t>CESARE</t>
  </si>
  <si>
    <t>0.47.05</t>
  </si>
  <si>
    <t>VENOSA</t>
  </si>
  <si>
    <t>DINO</t>
  </si>
  <si>
    <t>G.S. ATLETICA FALERIA</t>
  </si>
  <si>
    <t>0.47.34</t>
  </si>
  <si>
    <t>0.47.44</t>
  </si>
  <si>
    <t>0.47.57</t>
  </si>
  <si>
    <t>ZUCCOLO</t>
  </si>
  <si>
    <t>0.48.18</t>
  </si>
  <si>
    <t>FELICETTI</t>
  </si>
  <si>
    <t>A.S.D. BOVILLE PODISTICA</t>
  </si>
  <si>
    <t>0.48.28</t>
  </si>
  <si>
    <t>CARRARINI</t>
  </si>
  <si>
    <t>0.48.29</t>
  </si>
  <si>
    <t>0.48.59</t>
  </si>
  <si>
    <t>0.49.00</t>
  </si>
  <si>
    <t>0.49.18</t>
  </si>
  <si>
    <t>0.49.20</t>
  </si>
  <si>
    <t>0.49.23</t>
  </si>
  <si>
    <t>MONTEMURRO</t>
  </si>
  <si>
    <t>0.50.34</t>
  </si>
  <si>
    <t>FATELLO</t>
  </si>
  <si>
    <t>0.50.43</t>
  </si>
  <si>
    <t>CATRACCHIA</t>
  </si>
  <si>
    <t>LEONELLO</t>
  </si>
  <si>
    <t>0.50.47</t>
  </si>
  <si>
    <t>0.51.06</t>
  </si>
  <si>
    <t>FABRIZI</t>
  </si>
  <si>
    <t>0.51.24</t>
  </si>
  <si>
    <t>0.51.28</t>
  </si>
  <si>
    <t>0.51.29</t>
  </si>
  <si>
    <t>PERFETTI</t>
  </si>
  <si>
    <t>0.51.32</t>
  </si>
  <si>
    <t>0.52.44</t>
  </si>
  <si>
    <t>ISABELLA</t>
  </si>
  <si>
    <t>0.53.01</t>
  </si>
  <si>
    <t>BRINI</t>
  </si>
  <si>
    <t>0.53.23</t>
  </si>
  <si>
    <t>ERMACORA</t>
  </si>
  <si>
    <t>0.53.36</t>
  </si>
  <si>
    <t>0.53.49</t>
  </si>
  <si>
    <t>0.53.51</t>
  </si>
  <si>
    <t>0.53.52</t>
  </si>
  <si>
    <t>LUCCHI</t>
  </si>
  <si>
    <t>CSI FROSINONE</t>
  </si>
  <si>
    <t>0.54.26</t>
  </si>
  <si>
    <t>BIAGIONI</t>
  </si>
  <si>
    <t>0.54.56</t>
  </si>
  <si>
    <t>0.55.02</t>
  </si>
  <si>
    <t>0.55.11</t>
  </si>
  <si>
    <t>LOLLI</t>
  </si>
  <si>
    <t>0.55.25</t>
  </si>
  <si>
    <t>ROMEI</t>
  </si>
  <si>
    <t>RUNNERS CLUB ANAGNI</t>
  </si>
  <si>
    <t>0.56.59</t>
  </si>
  <si>
    <t>VERNI</t>
  </si>
  <si>
    <t>MICHELA</t>
  </si>
  <si>
    <t>1.04.29</t>
  </si>
  <si>
    <t>POLIDORO</t>
  </si>
  <si>
    <t>MM80</t>
  </si>
  <si>
    <t>1.30.18</t>
  </si>
  <si>
    <r>
      <t xml:space="preserve">Trofeo Valle del Sacco </t>
    </r>
    <r>
      <rPr>
        <i/>
        <sz val="18"/>
        <rFont val="Arial"/>
        <family val="2"/>
      </rPr>
      <t>2ª edizione</t>
    </r>
  </si>
  <si>
    <t>Colleferro (RM) Italia - Domenica 26/09/2010</t>
  </si>
  <si>
    <t>A.S.D. NOVA ATHLETICA NETTUNO</t>
  </si>
  <si>
    <t>A.S.D. PALESTRINA RUNNING</t>
  </si>
  <si>
    <t>A.S. BORGATE RIUNITE SERMON.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</si>
  <si>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</si>
  <si>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</si>
  <si>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</si>
  <si>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</si>
  <si>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</si>
  <si>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</si>
  <si>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</si>
  <si>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</si>
  <si>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</si>
  <si>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</si>
  <si>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</si>
  <si>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FRANCESCO</t>
  </si>
  <si>
    <t>GIUSEPPE</t>
  </si>
  <si>
    <t>PAOLO</t>
  </si>
  <si>
    <t>MASSIMO</t>
  </si>
  <si>
    <t>GIANLUCA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</si>
  <si>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</si>
  <si>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</si>
  <si>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</si>
  <si>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</si>
  <si>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</si>
  <si>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</si>
  <si>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</si>
  <si>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</si>
  <si>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</si>
  <si>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</si>
  <si>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</si>
  <si>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</si>
  <si>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</si>
  <si>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SALVATORE</t>
  </si>
  <si>
    <t>MASSIMILIANO</t>
  </si>
  <si>
    <t>GIANFRANCO</t>
  </si>
  <si>
    <t>ROBERTA</t>
  </si>
  <si>
    <t>ANGELO</t>
  </si>
  <si>
    <t>ENRICO</t>
  </si>
  <si>
    <t>LATINA RUNNERS</t>
  </si>
  <si>
    <t>ARMANDO</t>
  </si>
  <si>
    <t>ESPOSITO</t>
  </si>
  <si>
    <t>MANCINI</t>
  </si>
  <si>
    <t>SERGIO</t>
  </si>
  <si>
    <t>GIANNI</t>
  </si>
  <si>
    <t>PIZZUTI</t>
  </si>
  <si>
    <t>GIULIANO</t>
  </si>
  <si>
    <t>DOMENICO</t>
  </si>
  <si>
    <t>ROSSI</t>
  </si>
  <si>
    <t>CRISTIAN</t>
  </si>
  <si>
    <t>DIEGO</t>
  </si>
  <si>
    <t>RENATO</t>
  </si>
  <si>
    <t>RAIMONDI</t>
  </si>
  <si>
    <t>PAPOCCIA</t>
  </si>
  <si>
    <t>POD. AMATORI MOROLO</t>
  </si>
  <si>
    <t>DI LORETO</t>
  </si>
  <si>
    <t>POLCE</t>
  </si>
  <si>
    <t>PARIS</t>
  </si>
  <si>
    <t>FORGIONE</t>
  </si>
  <si>
    <t>PATRIZIA</t>
  </si>
  <si>
    <t>MASELLA</t>
  </si>
  <si>
    <t>SUBIACO</t>
  </si>
  <si>
    <t>EMILIO</t>
  </si>
  <si>
    <t>CARLUSTI</t>
  </si>
  <si>
    <t>PISTILLI</t>
  </si>
  <si>
    <t>IMPERIOLI</t>
  </si>
  <si>
    <t>VALERIANO</t>
  </si>
  <si>
    <t>PIACENTINI</t>
  </si>
  <si>
    <t>CAMILLI</t>
  </si>
  <si>
    <t>ONOFRI</t>
  </si>
  <si>
    <t>IULA</t>
  </si>
  <si>
    <t>CUCCHIELLA</t>
  </si>
  <si>
    <t>BRAGALONE</t>
  </si>
  <si>
    <t>MM35</t>
  </si>
  <si>
    <t>MM40</t>
  </si>
  <si>
    <t>COLLEFERRO ATLETICA</t>
  </si>
  <si>
    <t>MOHAMMED</t>
  </si>
  <si>
    <t>SIMONE</t>
  </si>
  <si>
    <t>MM50</t>
  </si>
  <si>
    <t>MM45</t>
  </si>
  <si>
    <t>GIOVANNI SCAVO 2000 ATL.</t>
  </si>
  <si>
    <t>UMBERTO</t>
  </si>
  <si>
    <t>LEONCINI</t>
  </si>
  <si>
    <t>G.S. CAT SPORT ROMA</t>
  </si>
  <si>
    <t>MM60</t>
  </si>
  <si>
    <t>DANIELE</t>
  </si>
  <si>
    <t>BIANCHI</t>
  </si>
  <si>
    <t>ATL. AMATORI VELLETRI</t>
  </si>
  <si>
    <t>MF40</t>
  </si>
  <si>
    <t>RICCARDO</t>
  </si>
  <si>
    <t>MM55</t>
  </si>
  <si>
    <t>RAPONI</t>
  </si>
  <si>
    <t>GABRIELE</t>
  </si>
  <si>
    <t>MF45</t>
  </si>
  <si>
    <t>ROLANDO</t>
  </si>
  <si>
    <t>RANIERO</t>
  </si>
  <si>
    <t>MF35</t>
  </si>
  <si>
    <t>LISI</t>
  </si>
  <si>
    <t>MM65</t>
  </si>
  <si>
    <t>MM70</t>
  </si>
  <si>
    <t>LINO</t>
  </si>
  <si>
    <t>GAETANO</t>
  </si>
  <si>
    <t>PRIORI</t>
  </si>
  <si>
    <t>BATTISTI</t>
  </si>
  <si>
    <t>TIZIANO</t>
  </si>
  <si>
    <t>RINALDO</t>
  </si>
  <si>
    <t>DANIELA</t>
  </si>
  <si>
    <t>MATTIA</t>
  </si>
  <si>
    <t>MINOTTI</t>
  </si>
  <si>
    <t>FIORAVANTI</t>
  </si>
  <si>
    <t>MF55</t>
  </si>
  <si>
    <t>BALDELLI</t>
  </si>
  <si>
    <t>ANGELINI</t>
  </si>
  <si>
    <t>CHRISTIAN</t>
  </si>
  <si>
    <t>CATALDI</t>
  </si>
  <si>
    <t>DE PAOLIS</t>
  </si>
  <si>
    <t>VALERI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</si>
</sst>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2" t="s">
        <v>159</v>
      </c>
      <c r="B1" s="23"/>
      <c r="C1" s="23"/>
      <c r="D1" s="23"/>
      <c r="E1" s="23"/>
      <c r="F1" s="23"/>
      <c r="G1" s="24"/>
      <c r="H1" s="24"/>
      <c r="I1" s="25"/>
    </row>
    <row r="2" spans="1:9" ht="24.75" customHeight="1">
      <c r="A2" s="26" t="s">
        <v>160</v>
      </c>
      <c r="B2" s="27"/>
      <c r="C2" s="27"/>
      <c r="D2" s="27"/>
      <c r="E2" s="27"/>
      <c r="F2" s="27"/>
      <c r="G2" s="28"/>
      <c r="H2" s="18" t="s">
        <v>164</v>
      </c>
      <c r="I2" s="19">
        <v>10</v>
      </c>
    </row>
    <row r="3" spans="1:9" ht="37.5" customHeight="1">
      <c r="A3" s="16" t="s">
        <v>165</v>
      </c>
      <c r="B3" s="12" t="s">
        <v>166</v>
      </c>
      <c r="C3" s="13" t="s">
        <v>167</v>
      </c>
      <c r="D3" s="13" t="s">
        <v>168</v>
      </c>
      <c r="E3" s="14" t="s">
        <v>169</v>
      </c>
      <c r="F3" s="15" t="s">
        <v>170</v>
      </c>
      <c r="G3" s="15" t="s">
        <v>171</v>
      </c>
      <c r="H3" s="17" t="s">
        <v>172</v>
      </c>
      <c r="I3" s="17" t="s">
        <v>173</v>
      </c>
    </row>
    <row r="4" spans="1:9" s="1" customFormat="1" ht="15" customHeight="1">
      <c r="A4" s="6">
        <v>1</v>
      </c>
      <c r="B4" s="47" t="s">
        <v>2</v>
      </c>
      <c r="C4" s="47" t="s">
        <v>236</v>
      </c>
      <c r="D4" s="48" t="s">
        <v>233</v>
      </c>
      <c r="E4" s="47" t="s">
        <v>3</v>
      </c>
      <c r="F4" s="48" t="s">
        <v>4</v>
      </c>
      <c r="G4" s="7" t="str">
        <f aca="true" t="shared" si="0" ref="G4:G67">TEXT(INT((HOUR(F4)*3600+MINUTE(F4)*60+SECOND(F4))/$I$2/60),"0")&amp;"."&amp;TEXT(MOD((HOUR(F4)*3600+MINUTE(F4)*60+SECOND(F4))/$I$2,60),"00")&amp;"/km"</f>
        <v>3.26/km</v>
      </c>
      <c r="H4" s="35">
        <f aca="true" t="shared" si="1" ref="H4:H31">F4-$F$4</f>
        <v>0</v>
      </c>
      <c r="I4" s="35">
        <f>F4-INDEX($F$4:$F$87,MATCH(D4,$D$4:$D$87,0))</f>
        <v>0</v>
      </c>
    </row>
    <row r="5" spans="1:9" s="1" customFormat="1" ht="15" customHeight="1">
      <c r="A5" s="8">
        <v>2</v>
      </c>
      <c r="B5" s="49" t="s">
        <v>5</v>
      </c>
      <c r="C5" s="49" t="s">
        <v>6</v>
      </c>
      <c r="D5" s="50" t="s">
        <v>7</v>
      </c>
      <c r="E5" s="49" t="s">
        <v>8</v>
      </c>
      <c r="F5" s="50" t="s">
        <v>9</v>
      </c>
      <c r="G5" s="9" t="str">
        <f t="shared" si="0"/>
        <v>3.26/km</v>
      </c>
      <c r="H5" s="36">
        <f t="shared" si="1"/>
        <v>5.787037037037479E-05</v>
      </c>
      <c r="I5" s="36">
        <f>F5-INDEX($F$4:$F$87,MATCH(D5,$D$4:$D$87,0))</f>
        <v>0</v>
      </c>
    </row>
    <row r="6" spans="1:9" s="1" customFormat="1" ht="15" customHeight="1">
      <c r="A6" s="8">
        <v>3</v>
      </c>
      <c r="B6" s="49" t="s">
        <v>213</v>
      </c>
      <c r="C6" s="49" t="s">
        <v>210</v>
      </c>
      <c r="D6" s="50" t="s">
        <v>233</v>
      </c>
      <c r="E6" s="49" t="s">
        <v>214</v>
      </c>
      <c r="F6" s="50" t="s">
        <v>10</v>
      </c>
      <c r="G6" s="9" t="str">
        <f t="shared" si="0"/>
        <v>3.29/km</v>
      </c>
      <c r="H6" s="36">
        <f t="shared" si="1"/>
        <v>0.0003356481481481509</v>
      </c>
      <c r="I6" s="36">
        <f>F6-INDEX($F$4:$F$87,MATCH(D6,$D$4:$D$87,0))</f>
        <v>0.0003356481481481509</v>
      </c>
    </row>
    <row r="7" spans="1:9" s="1" customFormat="1" ht="15" customHeight="1">
      <c r="A7" s="8">
        <v>4</v>
      </c>
      <c r="B7" s="49" t="s">
        <v>257</v>
      </c>
      <c r="C7" s="49" t="s">
        <v>185</v>
      </c>
      <c r="D7" s="50" t="s">
        <v>234</v>
      </c>
      <c r="E7" s="49" t="s">
        <v>235</v>
      </c>
      <c r="F7" s="50" t="s">
        <v>11</v>
      </c>
      <c r="G7" s="9" t="str">
        <f t="shared" si="0"/>
        <v>3.29/km</v>
      </c>
      <c r="H7" s="36">
        <f t="shared" si="1"/>
        <v>0.0004282407407407429</v>
      </c>
      <c r="I7" s="36">
        <f>F7-INDEX($F$4:$F$87,MATCH(D7,$D$4:$D$87,0))</f>
        <v>0</v>
      </c>
    </row>
    <row r="8" spans="1:9" s="1" customFormat="1" ht="15" customHeight="1">
      <c r="A8" s="8">
        <v>5</v>
      </c>
      <c r="B8" s="49" t="s">
        <v>12</v>
      </c>
      <c r="C8" s="49" t="s">
        <v>184</v>
      </c>
      <c r="D8" s="50" t="s">
        <v>7</v>
      </c>
      <c r="E8" s="49" t="s">
        <v>13</v>
      </c>
      <c r="F8" s="50" t="s">
        <v>14</v>
      </c>
      <c r="G8" s="9" t="str">
        <f t="shared" si="0"/>
        <v>3.31/km</v>
      </c>
      <c r="H8" s="36">
        <f t="shared" si="1"/>
        <v>0.0005555555555555591</v>
      </c>
      <c r="I8" s="36">
        <f>F8-INDEX($F$4:$F$87,MATCH(D8,$D$4:$D$87,0))</f>
        <v>0.0004976851851851843</v>
      </c>
    </row>
    <row r="9" spans="1:9" s="1" customFormat="1" ht="15" customHeight="1">
      <c r="A9" s="8">
        <v>6</v>
      </c>
      <c r="B9" s="49" t="s">
        <v>15</v>
      </c>
      <c r="C9" s="49" t="s">
        <v>16</v>
      </c>
      <c r="D9" s="50" t="s">
        <v>233</v>
      </c>
      <c r="E9" s="49" t="s">
        <v>235</v>
      </c>
      <c r="F9" s="50" t="s">
        <v>17</v>
      </c>
      <c r="G9" s="9" t="str">
        <f t="shared" si="0"/>
        <v>3.35/km</v>
      </c>
      <c r="H9" s="36">
        <f t="shared" si="1"/>
        <v>0.0010648148148148205</v>
      </c>
      <c r="I9" s="36">
        <f>F9-INDEX($F$4:$F$87,MATCH(D9,$D$4:$D$87,0))</f>
        <v>0.0010648148148148205</v>
      </c>
    </row>
    <row r="10" spans="1:9" s="1" customFormat="1" ht="15" customHeight="1">
      <c r="A10" s="8">
        <v>7</v>
      </c>
      <c r="B10" s="49" t="s">
        <v>215</v>
      </c>
      <c r="C10" s="49" t="s">
        <v>190</v>
      </c>
      <c r="D10" s="50" t="s">
        <v>234</v>
      </c>
      <c r="E10" s="49" t="s">
        <v>163</v>
      </c>
      <c r="F10" s="50" t="s">
        <v>18</v>
      </c>
      <c r="G10" s="9" t="str">
        <f t="shared" si="0"/>
        <v>3.35/km</v>
      </c>
      <c r="H10" s="36">
        <f t="shared" si="1"/>
        <v>0.0010879629629629677</v>
      </c>
      <c r="I10" s="36">
        <f>F10-INDEX($F$4:$F$87,MATCH(D10,$D$4:$D$87,0))</f>
        <v>0.0006597222222222247</v>
      </c>
    </row>
    <row r="11" spans="1:9" s="1" customFormat="1" ht="15" customHeight="1">
      <c r="A11" s="8">
        <v>8</v>
      </c>
      <c r="B11" s="49" t="s">
        <v>19</v>
      </c>
      <c r="C11" s="49" t="s">
        <v>273</v>
      </c>
      <c r="D11" s="50" t="s">
        <v>20</v>
      </c>
      <c r="E11" s="49" t="s">
        <v>21</v>
      </c>
      <c r="F11" s="50" t="s">
        <v>22</v>
      </c>
      <c r="G11" s="9" t="str">
        <f t="shared" si="0"/>
        <v>3.36/km</v>
      </c>
      <c r="H11" s="36">
        <f t="shared" si="1"/>
        <v>0.001215277777777777</v>
      </c>
      <c r="I11" s="36">
        <f>F11-INDEX($F$4:$F$87,MATCH(D11,$D$4:$D$87,0))</f>
        <v>0</v>
      </c>
    </row>
    <row r="12" spans="1:9" s="1" customFormat="1" ht="15" customHeight="1">
      <c r="A12" s="8">
        <v>9</v>
      </c>
      <c r="B12" s="49" t="s">
        <v>0</v>
      </c>
      <c r="C12" s="49" t="s">
        <v>183</v>
      </c>
      <c r="D12" s="50" t="s">
        <v>20</v>
      </c>
      <c r="E12" s="49" t="s">
        <v>23</v>
      </c>
      <c r="F12" s="50" t="s">
        <v>24</v>
      </c>
      <c r="G12" s="9" t="str">
        <f t="shared" si="0"/>
        <v>3.41/km</v>
      </c>
      <c r="H12" s="36">
        <f t="shared" si="1"/>
        <v>0.0018171296296296303</v>
      </c>
      <c r="I12" s="36">
        <f>F12-INDEX($F$4:$F$87,MATCH(D12,$D$4:$D$87,0))</f>
        <v>0.0006018518518518534</v>
      </c>
    </row>
    <row r="13" spans="1:9" s="1" customFormat="1" ht="15" customHeight="1">
      <c r="A13" s="8">
        <v>10</v>
      </c>
      <c r="B13" s="49" t="s">
        <v>25</v>
      </c>
      <c r="C13" s="49" t="s">
        <v>264</v>
      </c>
      <c r="D13" s="50" t="s">
        <v>233</v>
      </c>
      <c r="E13" s="49" t="s">
        <v>199</v>
      </c>
      <c r="F13" s="50" t="s">
        <v>26</v>
      </c>
      <c r="G13" s="9" t="str">
        <f t="shared" si="0"/>
        <v>3.43/km</v>
      </c>
      <c r="H13" s="36">
        <f t="shared" si="1"/>
        <v>0.0019560185185185236</v>
      </c>
      <c r="I13" s="36">
        <f>F13-INDEX($F$4:$F$87,MATCH(D13,$D$4:$D$87,0))</f>
        <v>0.0019560185185185236</v>
      </c>
    </row>
    <row r="14" spans="1:9" s="1" customFormat="1" ht="15" customHeight="1">
      <c r="A14" s="8">
        <v>11</v>
      </c>
      <c r="B14" s="49" t="s">
        <v>212</v>
      </c>
      <c r="C14" s="49" t="s">
        <v>209</v>
      </c>
      <c r="D14" s="50" t="s">
        <v>233</v>
      </c>
      <c r="E14" s="49" t="s">
        <v>214</v>
      </c>
      <c r="F14" s="50" t="s">
        <v>27</v>
      </c>
      <c r="G14" s="9" t="str">
        <f t="shared" si="0"/>
        <v>3.43/km</v>
      </c>
      <c r="H14" s="36">
        <f t="shared" si="1"/>
        <v>0.0020023148148148144</v>
      </c>
      <c r="I14" s="36">
        <f>F14-INDEX($F$4:$F$87,MATCH(D14,$D$4:$D$87,0))</f>
        <v>0.0020023148148148144</v>
      </c>
    </row>
    <row r="15" spans="1:9" s="1" customFormat="1" ht="15" customHeight="1">
      <c r="A15" s="8">
        <v>12</v>
      </c>
      <c r="B15" s="49" t="s">
        <v>28</v>
      </c>
      <c r="C15" s="49" t="s">
        <v>175</v>
      </c>
      <c r="D15" s="50" t="s">
        <v>20</v>
      </c>
      <c r="E15" s="49" t="s">
        <v>29</v>
      </c>
      <c r="F15" s="50" t="s">
        <v>30</v>
      </c>
      <c r="G15" s="9" t="str">
        <f t="shared" si="0"/>
        <v>3.46/km</v>
      </c>
      <c r="H15" s="36">
        <f t="shared" si="1"/>
        <v>0.002337962962962962</v>
      </c>
      <c r="I15" s="36">
        <f>F15-INDEX($F$4:$F$87,MATCH(D15,$D$4:$D$87,0))</f>
        <v>0.001122685185185185</v>
      </c>
    </row>
    <row r="16" spans="1:9" s="1" customFormat="1" ht="15" customHeight="1">
      <c r="A16" s="8">
        <v>13</v>
      </c>
      <c r="B16" s="49" t="s">
        <v>216</v>
      </c>
      <c r="C16" s="49" t="s">
        <v>217</v>
      </c>
      <c r="D16" s="50" t="s">
        <v>234</v>
      </c>
      <c r="E16" s="49" t="s">
        <v>1</v>
      </c>
      <c r="F16" s="50" t="s">
        <v>31</v>
      </c>
      <c r="G16" s="9" t="str">
        <f t="shared" si="0"/>
        <v>3.49/km</v>
      </c>
      <c r="H16" s="36">
        <f t="shared" si="1"/>
        <v>0.002731481481481484</v>
      </c>
      <c r="I16" s="36">
        <f>F16-INDEX($F$4:$F$87,MATCH(D16,$D$4:$D$87,0))</f>
        <v>0.002303240740740741</v>
      </c>
    </row>
    <row r="17" spans="1:9" s="1" customFormat="1" ht="15" customHeight="1">
      <c r="A17" s="8">
        <v>14</v>
      </c>
      <c r="B17" s="49" t="s">
        <v>32</v>
      </c>
      <c r="C17" s="49" t="s">
        <v>178</v>
      </c>
      <c r="D17" s="50" t="s">
        <v>239</v>
      </c>
      <c r="E17" s="49" t="s">
        <v>163</v>
      </c>
      <c r="F17" s="50" t="s">
        <v>33</v>
      </c>
      <c r="G17" s="9" t="str">
        <f t="shared" si="0"/>
        <v>3.50/km</v>
      </c>
      <c r="H17" s="36">
        <f t="shared" si="1"/>
        <v>0.0027777777777777783</v>
      </c>
      <c r="I17" s="36">
        <f>F17-INDEX($F$4:$F$87,MATCH(D17,$D$4:$D$87,0))</f>
        <v>0</v>
      </c>
    </row>
    <row r="18" spans="1:9" s="1" customFormat="1" ht="15" customHeight="1">
      <c r="A18" s="8">
        <v>15</v>
      </c>
      <c r="B18" s="49" t="s">
        <v>34</v>
      </c>
      <c r="C18" s="49" t="s">
        <v>175</v>
      </c>
      <c r="D18" s="50" t="s">
        <v>233</v>
      </c>
      <c r="E18" s="49" t="s">
        <v>235</v>
      </c>
      <c r="F18" s="50" t="s">
        <v>35</v>
      </c>
      <c r="G18" s="9" t="str">
        <f t="shared" si="0"/>
        <v>3.54/km</v>
      </c>
      <c r="H18" s="36">
        <f t="shared" si="1"/>
        <v>0.003275462962962966</v>
      </c>
      <c r="I18" s="36">
        <f>F18-INDEX($F$4:$F$87,MATCH(D18,$D$4:$D$87,0))</f>
        <v>0.003275462962962966</v>
      </c>
    </row>
    <row r="19" spans="1:9" s="1" customFormat="1" ht="15" customHeight="1">
      <c r="A19" s="8">
        <v>16</v>
      </c>
      <c r="B19" s="49" t="s">
        <v>269</v>
      </c>
      <c r="C19" s="49" t="s">
        <v>36</v>
      </c>
      <c r="D19" s="50" t="s">
        <v>250</v>
      </c>
      <c r="E19" s="49" t="s">
        <v>37</v>
      </c>
      <c r="F19" s="50" t="s">
        <v>38</v>
      </c>
      <c r="G19" s="9" t="str">
        <f t="shared" si="0"/>
        <v>3.56/km</v>
      </c>
      <c r="H19" s="36">
        <f t="shared" si="1"/>
        <v>0.0035532407407407422</v>
      </c>
      <c r="I19" s="36">
        <f>F19-INDEX($F$4:$F$87,MATCH(D19,$D$4:$D$87,0))</f>
        <v>0</v>
      </c>
    </row>
    <row r="20" spans="1:9" s="1" customFormat="1" ht="15" customHeight="1">
      <c r="A20" s="8">
        <v>17</v>
      </c>
      <c r="B20" s="49" t="s">
        <v>268</v>
      </c>
      <c r="C20" s="49" t="s">
        <v>185</v>
      </c>
      <c r="D20" s="50" t="s">
        <v>233</v>
      </c>
      <c r="E20" s="49" t="s">
        <v>39</v>
      </c>
      <c r="F20" s="50" t="s">
        <v>40</v>
      </c>
      <c r="G20" s="9" t="str">
        <f t="shared" si="0"/>
        <v>3.59/km</v>
      </c>
      <c r="H20" s="36">
        <f t="shared" si="1"/>
        <v>0.0038657407407407425</v>
      </c>
      <c r="I20" s="36">
        <f>F20-INDEX($F$4:$F$87,MATCH(D20,$D$4:$D$87,0))</f>
        <v>0.0038657407407407425</v>
      </c>
    </row>
    <row r="21" spans="1:9" s="1" customFormat="1" ht="15" customHeight="1">
      <c r="A21" s="8">
        <v>18</v>
      </c>
      <c r="B21" s="49" t="s">
        <v>41</v>
      </c>
      <c r="C21" s="49" t="s">
        <v>189</v>
      </c>
      <c r="D21" s="50" t="s">
        <v>234</v>
      </c>
      <c r="E21" s="49" t="s">
        <v>21</v>
      </c>
      <c r="F21" s="50" t="s">
        <v>42</v>
      </c>
      <c r="G21" s="9" t="str">
        <f t="shared" si="0"/>
        <v>3.60/km</v>
      </c>
      <c r="H21" s="36">
        <f t="shared" si="1"/>
        <v>0.00392361111111111</v>
      </c>
      <c r="I21" s="36">
        <f>F21-INDEX($F$4:$F$87,MATCH(D21,$D$4:$D$87,0))</f>
        <v>0.0034953703703703674</v>
      </c>
    </row>
    <row r="22" spans="1:9" s="1" customFormat="1" ht="15" customHeight="1">
      <c r="A22" s="8">
        <v>19</v>
      </c>
      <c r="B22" s="49" t="s">
        <v>267</v>
      </c>
      <c r="C22" s="49" t="s">
        <v>190</v>
      </c>
      <c r="D22" s="50" t="s">
        <v>234</v>
      </c>
      <c r="E22" s="49" t="s">
        <v>1</v>
      </c>
      <c r="F22" s="50" t="s">
        <v>43</v>
      </c>
      <c r="G22" s="9" t="str">
        <f t="shared" si="0"/>
        <v>4.01/km</v>
      </c>
      <c r="H22" s="36">
        <f t="shared" si="1"/>
        <v>0.004039351851851853</v>
      </c>
      <c r="I22" s="36">
        <f>F22-INDEX($F$4:$F$87,MATCH(D22,$D$4:$D$87,0))</f>
        <v>0.00361111111111111</v>
      </c>
    </row>
    <row r="23" spans="1:9" s="1" customFormat="1" ht="15" customHeight="1">
      <c r="A23" s="8">
        <v>20</v>
      </c>
      <c r="B23" s="49" t="s">
        <v>218</v>
      </c>
      <c r="C23" s="49" t="s">
        <v>191</v>
      </c>
      <c r="D23" s="50" t="s">
        <v>234</v>
      </c>
      <c r="E23" s="49" t="s">
        <v>1</v>
      </c>
      <c r="F23" s="50" t="s">
        <v>44</v>
      </c>
      <c r="G23" s="9" t="str">
        <f t="shared" si="0"/>
        <v>4.02/km</v>
      </c>
      <c r="H23" s="36">
        <f t="shared" si="1"/>
        <v>0.004178240740740743</v>
      </c>
      <c r="I23" s="36">
        <f>F23-INDEX($F$4:$F$87,MATCH(D23,$D$4:$D$87,0))</f>
        <v>0.00375</v>
      </c>
    </row>
    <row r="24" spans="1:9" s="1" customFormat="1" ht="15" customHeight="1">
      <c r="A24" s="8">
        <v>21</v>
      </c>
      <c r="B24" s="49" t="s">
        <v>45</v>
      </c>
      <c r="C24" s="49" t="s">
        <v>187</v>
      </c>
      <c r="D24" s="50" t="s">
        <v>239</v>
      </c>
      <c r="E24" s="49" t="s">
        <v>46</v>
      </c>
      <c r="F24" s="50" t="s">
        <v>47</v>
      </c>
      <c r="G24" s="9" t="str">
        <f t="shared" si="0"/>
        <v>4.03/km</v>
      </c>
      <c r="H24" s="36">
        <f t="shared" si="1"/>
        <v>0.004293981481481485</v>
      </c>
      <c r="I24" s="36">
        <f>F24-INDEX($F$4:$F$87,MATCH(D24,$D$4:$D$87,0))</f>
        <v>0.001516203703703707</v>
      </c>
    </row>
    <row r="25" spans="1:9" s="1" customFormat="1" ht="15" customHeight="1">
      <c r="A25" s="8">
        <v>22</v>
      </c>
      <c r="B25" s="49" t="s">
        <v>48</v>
      </c>
      <c r="C25" s="49" t="s">
        <v>254</v>
      </c>
      <c r="D25" s="50" t="s">
        <v>239</v>
      </c>
      <c r="E25" s="49" t="s">
        <v>214</v>
      </c>
      <c r="F25" s="50" t="s">
        <v>49</v>
      </c>
      <c r="G25" s="9" t="str">
        <f t="shared" si="0"/>
        <v>4.05/km</v>
      </c>
      <c r="H25" s="36">
        <f t="shared" si="1"/>
        <v>0.0045833333333333386</v>
      </c>
      <c r="I25" s="36">
        <f>F25-INDEX($F$4:$F$87,MATCH(D25,$D$4:$D$87,0))</f>
        <v>0.0018055555555555602</v>
      </c>
    </row>
    <row r="26" spans="1:9" s="1" customFormat="1" ht="15" customHeight="1">
      <c r="A26" s="8">
        <v>23</v>
      </c>
      <c r="B26" s="49" t="s">
        <v>50</v>
      </c>
      <c r="C26" s="49" t="s">
        <v>203</v>
      </c>
      <c r="D26" s="50" t="s">
        <v>250</v>
      </c>
      <c r="E26" s="49" t="s">
        <v>21</v>
      </c>
      <c r="F26" s="50" t="s">
        <v>51</v>
      </c>
      <c r="G26" s="9" t="str">
        <f t="shared" si="0"/>
        <v>4.10/km</v>
      </c>
      <c r="H26" s="36">
        <f t="shared" si="1"/>
        <v>0.005162037037037038</v>
      </c>
      <c r="I26" s="36">
        <f>F26-INDEX($F$4:$F$87,MATCH(D26,$D$4:$D$87,0))</f>
        <v>0.0016087962962962957</v>
      </c>
    </row>
    <row r="27" spans="1:9" s="2" customFormat="1" ht="15" customHeight="1">
      <c r="A27" s="8">
        <v>24</v>
      </c>
      <c r="B27" s="49" t="s">
        <v>220</v>
      </c>
      <c r="C27" s="49" t="s">
        <v>186</v>
      </c>
      <c r="D27" s="50" t="s">
        <v>238</v>
      </c>
      <c r="E27" s="49" t="s">
        <v>21</v>
      </c>
      <c r="F27" s="50" t="s">
        <v>52</v>
      </c>
      <c r="G27" s="9" t="str">
        <f t="shared" si="0"/>
        <v>4.11/km</v>
      </c>
      <c r="H27" s="36">
        <f t="shared" si="1"/>
        <v>0.005185185185185185</v>
      </c>
      <c r="I27" s="36">
        <f>F27-INDEX($F$4:$F$87,MATCH(D27,$D$4:$D$87,0))</f>
        <v>0</v>
      </c>
    </row>
    <row r="28" spans="1:9" s="1" customFormat="1" ht="15" customHeight="1">
      <c r="A28" s="8">
        <v>25</v>
      </c>
      <c r="B28" s="49" t="s">
        <v>53</v>
      </c>
      <c r="C28" s="49" t="s">
        <v>261</v>
      </c>
      <c r="D28" s="50" t="s">
        <v>250</v>
      </c>
      <c r="E28" s="49" t="s">
        <v>21</v>
      </c>
      <c r="F28" s="50" t="s">
        <v>54</v>
      </c>
      <c r="G28" s="9" t="str">
        <f t="shared" si="0"/>
        <v>4.12/km</v>
      </c>
      <c r="H28" s="36">
        <f t="shared" si="1"/>
        <v>0.005300925925925928</v>
      </c>
      <c r="I28" s="36">
        <f>F28-INDEX($F$4:$F$87,MATCH(D28,$D$4:$D$87,0))</f>
        <v>0.0017476851851851855</v>
      </c>
    </row>
    <row r="29" spans="1:9" s="1" customFormat="1" ht="15" customHeight="1">
      <c r="A29" s="8">
        <v>26</v>
      </c>
      <c r="B29" s="49" t="s">
        <v>55</v>
      </c>
      <c r="C29" s="49" t="s">
        <v>182</v>
      </c>
      <c r="D29" s="50" t="s">
        <v>20</v>
      </c>
      <c r="E29" s="49" t="s">
        <v>161</v>
      </c>
      <c r="F29" s="50" t="s">
        <v>56</v>
      </c>
      <c r="G29" s="9" t="str">
        <f t="shared" si="0"/>
        <v>4.14/km</v>
      </c>
      <c r="H29" s="36">
        <f t="shared" si="1"/>
        <v>0.005532407407407413</v>
      </c>
      <c r="I29" s="36">
        <f>F29-INDEX($F$4:$F$87,MATCH(D29,$D$4:$D$87,0))</f>
        <v>0.004317129629629636</v>
      </c>
    </row>
    <row r="30" spans="1:9" s="1" customFormat="1" ht="15" customHeight="1">
      <c r="A30" s="8">
        <v>27</v>
      </c>
      <c r="B30" s="49" t="s">
        <v>57</v>
      </c>
      <c r="C30" s="49" t="s">
        <v>175</v>
      </c>
      <c r="D30" s="50" t="s">
        <v>233</v>
      </c>
      <c r="E30" s="49" t="s">
        <v>21</v>
      </c>
      <c r="F30" s="50" t="s">
        <v>58</v>
      </c>
      <c r="G30" s="9" t="str">
        <f t="shared" si="0"/>
        <v>4.19/km</v>
      </c>
      <c r="H30" s="36">
        <f t="shared" si="1"/>
        <v>0.006203703703703708</v>
      </c>
      <c r="I30" s="36">
        <f>F30-INDEX($F$4:$F$87,MATCH(D30,$D$4:$D$87,0))</f>
        <v>0.006203703703703708</v>
      </c>
    </row>
    <row r="31" spans="1:9" s="1" customFormat="1" ht="15" customHeight="1">
      <c r="A31" s="8">
        <v>28</v>
      </c>
      <c r="B31" s="49" t="s">
        <v>59</v>
      </c>
      <c r="C31" s="49" t="s">
        <v>176</v>
      </c>
      <c r="D31" s="50" t="s">
        <v>239</v>
      </c>
      <c r="E31" s="49" t="s">
        <v>1</v>
      </c>
      <c r="F31" s="50" t="s">
        <v>60</v>
      </c>
      <c r="G31" s="9" t="str">
        <f t="shared" si="0"/>
        <v>4.21/km</v>
      </c>
      <c r="H31" s="36">
        <f t="shared" si="1"/>
        <v>0.006423611111111113</v>
      </c>
      <c r="I31" s="36">
        <f>F31-INDEX($F$4:$F$87,MATCH(D31,$D$4:$D$87,0))</f>
        <v>0.0036458333333333343</v>
      </c>
    </row>
    <row r="32" spans="1:9" s="1" customFormat="1" ht="15" customHeight="1">
      <c r="A32" s="8">
        <v>29</v>
      </c>
      <c r="B32" s="49" t="s">
        <v>223</v>
      </c>
      <c r="C32" s="49" t="s">
        <v>188</v>
      </c>
      <c r="D32" s="50" t="s">
        <v>234</v>
      </c>
      <c r="E32" s="49" t="s">
        <v>1</v>
      </c>
      <c r="F32" s="50" t="s">
        <v>61</v>
      </c>
      <c r="G32" s="9" t="str">
        <f t="shared" si="0"/>
        <v>4.22/km</v>
      </c>
      <c r="H32" s="36">
        <f aca="true" t="shared" si="2" ref="H32:H87">F32-$F$4</f>
        <v>0.006516203703703705</v>
      </c>
      <c r="I32" s="36">
        <f>F32-INDEX($F$4:$F$87,MATCH(D32,$D$4:$D$87,0))</f>
        <v>0.006087962962962962</v>
      </c>
    </row>
    <row r="33" spans="1:9" s="1" customFormat="1" ht="15" customHeight="1">
      <c r="A33" s="8">
        <v>30</v>
      </c>
      <c r="B33" s="49" t="s">
        <v>224</v>
      </c>
      <c r="C33" s="49" t="s">
        <v>200</v>
      </c>
      <c r="D33" s="50" t="s">
        <v>234</v>
      </c>
      <c r="E33" s="49" t="s">
        <v>1</v>
      </c>
      <c r="F33" s="50" t="s">
        <v>62</v>
      </c>
      <c r="G33" s="9" t="str">
        <f t="shared" si="0"/>
        <v>4.25/km</v>
      </c>
      <c r="H33" s="36">
        <f t="shared" si="2"/>
        <v>0.006805555555555561</v>
      </c>
      <c r="I33" s="36">
        <f>F33-INDEX($F$4:$F$87,MATCH(D33,$D$4:$D$87,0))</f>
        <v>0.006377314814814818</v>
      </c>
    </row>
    <row r="34" spans="1:9" s="1" customFormat="1" ht="15" customHeight="1">
      <c r="A34" s="8">
        <v>31</v>
      </c>
      <c r="B34" s="49" t="s">
        <v>221</v>
      </c>
      <c r="C34" s="49" t="s">
        <v>222</v>
      </c>
      <c r="D34" s="50" t="s">
        <v>238</v>
      </c>
      <c r="E34" s="49" t="s">
        <v>63</v>
      </c>
      <c r="F34" s="50" t="s">
        <v>64</v>
      </c>
      <c r="G34" s="9" t="str">
        <f t="shared" si="0"/>
        <v>4.25/km</v>
      </c>
      <c r="H34" s="36">
        <f t="shared" si="2"/>
        <v>0.0068402777777777785</v>
      </c>
      <c r="I34" s="36">
        <f>F34-INDEX($F$4:$F$87,MATCH(D34,$D$4:$D$87,0))</f>
        <v>0.0016550925925925934</v>
      </c>
    </row>
    <row r="35" spans="1:9" s="1" customFormat="1" ht="15" customHeight="1">
      <c r="A35" s="8">
        <v>32</v>
      </c>
      <c r="B35" s="49" t="s">
        <v>276</v>
      </c>
      <c r="C35" s="49" t="s">
        <v>207</v>
      </c>
      <c r="D35" s="50" t="s">
        <v>250</v>
      </c>
      <c r="E35" s="49" t="s">
        <v>29</v>
      </c>
      <c r="F35" s="50" t="s">
        <v>65</v>
      </c>
      <c r="G35" s="9" t="str">
        <f t="shared" si="0"/>
        <v>4.32/km</v>
      </c>
      <c r="H35" s="36">
        <f t="shared" si="2"/>
        <v>0.007650462962962963</v>
      </c>
      <c r="I35" s="36">
        <f>F35-INDEX($F$4:$F$87,MATCH(D35,$D$4:$D$87,0))</f>
        <v>0.004097222222222221</v>
      </c>
    </row>
    <row r="36" spans="1:9" s="1" customFormat="1" ht="15" customHeight="1">
      <c r="A36" s="8">
        <v>33</v>
      </c>
      <c r="B36" s="49" t="s">
        <v>66</v>
      </c>
      <c r="C36" s="49" t="s">
        <v>266</v>
      </c>
      <c r="D36" s="50" t="s">
        <v>67</v>
      </c>
      <c r="E36" s="49" t="s">
        <v>161</v>
      </c>
      <c r="F36" s="50" t="s">
        <v>68</v>
      </c>
      <c r="G36" s="9" t="str">
        <f t="shared" si="0"/>
        <v>4.32/km</v>
      </c>
      <c r="H36" s="36">
        <f t="shared" si="2"/>
        <v>0.007662037037037044</v>
      </c>
      <c r="I36" s="36">
        <f>F36-INDEX($F$4:$F$87,MATCH(D36,$D$4:$D$87,0))</f>
        <v>0</v>
      </c>
    </row>
    <row r="37" spans="1:9" s="1" customFormat="1" ht="15" customHeight="1">
      <c r="A37" s="8">
        <v>34</v>
      </c>
      <c r="B37" s="49" t="s">
        <v>69</v>
      </c>
      <c r="C37" s="49" t="s">
        <v>198</v>
      </c>
      <c r="D37" s="50" t="s">
        <v>234</v>
      </c>
      <c r="E37" s="49" t="s">
        <v>70</v>
      </c>
      <c r="F37" s="50" t="s">
        <v>71</v>
      </c>
      <c r="G37" s="9" t="str">
        <f t="shared" si="0"/>
        <v>4.33/km</v>
      </c>
      <c r="H37" s="36">
        <f t="shared" si="2"/>
        <v>0.007777777777777779</v>
      </c>
      <c r="I37" s="36">
        <f>F37-INDEX($F$4:$F$87,MATCH(D37,$D$4:$D$87,0))</f>
        <v>0.007349537037037036</v>
      </c>
    </row>
    <row r="38" spans="1:9" s="1" customFormat="1" ht="15" customHeight="1">
      <c r="A38" s="8">
        <v>35</v>
      </c>
      <c r="B38" s="49" t="s">
        <v>242</v>
      </c>
      <c r="C38" s="49" t="s">
        <v>219</v>
      </c>
      <c r="D38" s="50" t="s">
        <v>253</v>
      </c>
      <c r="E38" s="49" t="s">
        <v>162</v>
      </c>
      <c r="F38" s="50" t="s">
        <v>72</v>
      </c>
      <c r="G38" s="9" t="str">
        <f t="shared" si="0"/>
        <v>4.33/km</v>
      </c>
      <c r="H38" s="36">
        <f t="shared" si="2"/>
        <v>0.007824074074074074</v>
      </c>
      <c r="I38" s="36">
        <f>F38-INDEX($F$4:$F$87,MATCH(D38,$D$4:$D$87,0))</f>
        <v>0</v>
      </c>
    </row>
    <row r="39" spans="1:9" s="1" customFormat="1" ht="15" customHeight="1">
      <c r="A39" s="8">
        <v>36</v>
      </c>
      <c r="B39" s="49" t="s">
        <v>73</v>
      </c>
      <c r="C39" s="49" t="s">
        <v>185</v>
      </c>
      <c r="D39" s="50" t="s">
        <v>239</v>
      </c>
      <c r="E39" s="49" t="s">
        <v>74</v>
      </c>
      <c r="F39" s="50" t="s">
        <v>72</v>
      </c>
      <c r="G39" s="9" t="str">
        <f t="shared" si="0"/>
        <v>4.33/km</v>
      </c>
      <c r="H39" s="36">
        <f t="shared" si="2"/>
        <v>0.007824074074074074</v>
      </c>
      <c r="I39" s="36">
        <f>F39-INDEX($F$4:$F$87,MATCH(D39,$D$4:$D$87,0))</f>
        <v>0.005046296296296295</v>
      </c>
    </row>
    <row r="40" spans="1:9" s="1" customFormat="1" ht="15" customHeight="1">
      <c r="A40" s="8">
        <v>37</v>
      </c>
      <c r="B40" s="49" t="s">
        <v>75</v>
      </c>
      <c r="C40" s="49" t="s">
        <v>241</v>
      </c>
      <c r="D40" s="50" t="s">
        <v>258</v>
      </c>
      <c r="E40" s="49" t="s">
        <v>21</v>
      </c>
      <c r="F40" s="50" t="s">
        <v>76</v>
      </c>
      <c r="G40" s="9" t="str">
        <f t="shared" si="0"/>
        <v>4.34/km</v>
      </c>
      <c r="H40" s="36">
        <f t="shared" si="2"/>
        <v>0.007905092592592596</v>
      </c>
      <c r="I40" s="36">
        <f>F40-INDEX($F$4:$F$87,MATCH(D40,$D$4:$D$87,0))</f>
        <v>0</v>
      </c>
    </row>
    <row r="41" spans="1:9" s="1" customFormat="1" ht="15" customHeight="1">
      <c r="A41" s="8">
        <v>38</v>
      </c>
      <c r="B41" s="49" t="s">
        <v>77</v>
      </c>
      <c r="C41" s="49" t="s">
        <v>195</v>
      </c>
      <c r="D41" s="50" t="s">
        <v>238</v>
      </c>
      <c r="E41" s="49" t="s">
        <v>21</v>
      </c>
      <c r="F41" s="50" t="s">
        <v>78</v>
      </c>
      <c r="G41" s="9" t="str">
        <f t="shared" si="0"/>
        <v>4.35/km</v>
      </c>
      <c r="H41" s="36">
        <f t="shared" si="2"/>
        <v>0.008043981481481485</v>
      </c>
      <c r="I41" s="36">
        <f>F41-INDEX($F$4:$F$87,MATCH(D41,$D$4:$D$87,0))</f>
        <v>0.0028587962962963002</v>
      </c>
    </row>
    <row r="42" spans="1:9" s="1" customFormat="1" ht="15" customHeight="1">
      <c r="A42" s="8">
        <v>39</v>
      </c>
      <c r="B42" s="49" t="s">
        <v>275</v>
      </c>
      <c r="C42" s="49" t="s">
        <v>179</v>
      </c>
      <c r="D42" s="50" t="s">
        <v>239</v>
      </c>
      <c r="E42" s="49" t="s">
        <v>21</v>
      </c>
      <c r="F42" s="50" t="s">
        <v>79</v>
      </c>
      <c r="G42" s="9" t="str">
        <f t="shared" si="0"/>
        <v>4.36/km</v>
      </c>
      <c r="H42" s="36">
        <f t="shared" si="2"/>
        <v>0.008078703703703706</v>
      </c>
      <c r="I42" s="36">
        <f>F42-INDEX($F$4:$F$87,MATCH(D42,$D$4:$D$87,0))</f>
        <v>0.005300925925925928</v>
      </c>
    </row>
    <row r="43" spans="1:9" s="1" customFormat="1" ht="15" customHeight="1">
      <c r="A43" s="8">
        <v>40</v>
      </c>
      <c r="B43" s="49" t="s">
        <v>225</v>
      </c>
      <c r="C43" s="49" t="s">
        <v>226</v>
      </c>
      <c r="D43" s="50" t="s">
        <v>234</v>
      </c>
      <c r="E43" s="49" t="s">
        <v>21</v>
      </c>
      <c r="F43" s="50" t="s">
        <v>80</v>
      </c>
      <c r="G43" s="9" t="str">
        <f t="shared" si="0"/>
        <v>4.36/km</v>
      </c>
      <c r="H43" s="36">
        <f t="shared" si="2"/>
        <v>0.008171296296296295</v>
      </c>
      <c r="I43" s="36">
        <f>F43-INDEX($F$4:$F$87,MATCH(D43,$D$4:$D$87,0))</f>
        <v>0.007743055555555552</v>
      </c>
    </row>
    <row r="44" spans="1:9" s="1" customFormat="1" ht="15" customHeight="1">
      <c r="A44" s="8">
        <v>41</v>
      </c>
      <c r="B44" s="49" t="s">
        <v>81</v>
      </c>
      <c r="C44" s="49" t="s">
        <v>82</v>
      </c>
      <c r="D44" s="50" t="s">
        <v>233</v>
      </c>
      <c r="E44" s="49" t="s">
        <v>21</v>
      </c>
      <c r="F44" s="50" t="s">
        <v>80</v>
      </c>
      <c r="G44" s="9" t="str">
        <f t="shared" si="0"/>
        <v>4.36/km</v>
      </c>
      <c r="H44" s="36">
        <f t="shared" si="2"/>
        <v>0.008171296296296295</v>
      </c>
      <c r="I44" s="36">
        <f>F44-INDEX($F$4:$F$87,MATCH(D44,$D$4:$D$87,0))</f>
        <v>0.008171296296296295</v>
      </c>
    </row>
    <row r="45" spans="1:9" s="1" customFormat="1" ht="15" customHeight="1">
      <c r="A45" s="8">
        <v>42</v>
      </c>
      <c r="B45" s="49" t="s">
        <v>83</v>
      </c>
      <c r="C45" s="49" t="s">
        <v>84</v>
      </c>
      <c r="D45" s="50" t="s">
        <v>244</v>
      </c>
      <c r="E45" s="49" t="s">
        <v>21</v>
      </c>
      <c r="F45" s="50" t="s">
        <v>85</v>
      </c>
      <c r="G45" s="9" t="str">
        <f t="shared" si="0"/>
        <v>4.37/km</v>
      </c>
      <c r="H45" s="36">
        <f t="shared" si="2"/>
        <v>0.008194444444444449</v>
      </c>
      <c r="I45" s="36">
        <f>F45-INDEX($F$4:$F$87,MATCH(D45,$D$4:$D$87,0))</f>
        <v>0</v>
      </c>
    </row>
    <row r="46" spans="1:9" s="1" customFormat="1" ht="15" customHeight="1">
      <c r="A46" s="8">
        <v>43</v>
      </c>
      <c r="B46" s="49" t="s">
        <v>262</v>
      </c>
      <c r="C46" s="49" t="s">
        <v>206</v>
      </c>
      <c r="D46" s="50" t="s">
        <v>239</v>
      </c>
      <c r="E46" s="49" t="s">
        <v>21</v>
      </c>
      <c r="F46" s="50" t="s">
        <v>86</v>
      </c>
      <c r="G46" s="9" t="str">
        <f t="shared" si="0"/>
        <v>4.39/km</v>
      </c>
      <c r="H46" s="36">
        <f t="shared" si="2"/>
        <v>0.008425925925925927</v>
      </c>
      <c r="I46" s="36">
        <f>F46-INDEX($F$4:$F$87,MATCH(D46,$D$4:$D$87,0))</f>
        <v>0.005648148148148149</v>
      </c>
    </row>
    <row r="47" spans="1:9" s="1" customFormat="1" ht="15" customHeight="1">
      <c r="A47" s="8">
        <v>44</v>
      </c>
      <c r="B47" s="49" t="s">
        <v>87</v>
      </c>
      <c r="C47" s="49" t="s">
        <v>255</v>
      </c>
      <c r="D47" s="50" t="s">
        <v>234</v>
      </c>
      <c r="E47" s="49" t="s">
        <v>21</v>
      </c>
      <c r="F47" s="50" t="s">
        <v>86</v>
      </c>
      <c r="G47" s="9" t="str">
        <f t="shared" si="0"/>
        <v>4.39/km</v>
      </c>
      <c r="H47" s="36">
        <f t="shared" si="2"/>
        <v>0.008425925925925927</v>
      </c>
      <c r="I47" s="36">
        <f>F47-INDEX($F$4:$F$87,MATCH(D47,$D$4:$D$87,0))</f>
        <v>0.007997685185185184</v>
      </c>
    </row>
    <row r="48" spans="1:9" s="1" customFormat="1" ht="15" customHeight="1">
      <c r="A48" s="8">
        <v>45</v>
      </c>
      <c r="B48" s="49" t="s">
        <v>88</v>
      </c>
      <c r="C48" s="49" t="s">
        <v>185</v>
      </c>
      <c r="D48" s="50" t="s">
        <v>238</v>
      </c>
      <c r="E48" s="49" t="s">
        <v>21</v>
      </c>
      <c r="F48" s="50" t="s">
        <v>89</v>
      </c>
      <c r="G48" s="9" t="str">
        <f t="shared" si="0"/>
        <v>4.40/km</v>
      </c>
      <c r="H48" s="36">
        <f t="shared" si="2"/>
        <v>0.008587962962962964</v>
      </c>
      <c r="I48" s="36">
        <f>F48-INDEX($F$4:$F$87,MATCH(D48,$D$4:$D$87,0))</f>
        <v>0.003402777777777779</v>
      </c>
    </row>
    <row r="49" spans="1:9" s="1" customFormat="1" ht="15" customHeight="1">
      <c r="A49" s="8">
        <v>46</v>
      </c>
      <c r="B49" s="49" t="s">
        <v>90</v>
      </c>
      <c r="C49" s="49" t="s">
        <v>181</v>
      </c>
      <c r="D49" s="50" t="s">
        <v>233</v>
      </c>
      <c r="E49" s="49" t="s">
        <v>1</v>
      </c>
      <c r="F49" s="50" t="s">
        <v>91</v>
      </c>
      <c r="G49" s="9" t="str">
        <f t="shared" si="0"/>
        <v>4.41/km</v>
      </c>
      <c r="H49" s="36">
        <f t="shared" si="2"/>
        <v>0.00871527777777778</v>
      </c>
      <c r="I49" s="36">
        <f>F49-INDEX($F$4:$F$87,MATCH(D49,$D$4:$D$87,0))</f>
        <v>0.00871527777777778</v>
      </c>
    </row>
    <row r="50" spans="1:9" s="1" customFormat="1" ht="15" customHeight="1">
      <c r="A50" s="8">
        <v>47</v>
      </c>
      <c r="B50" s="49" t="s">
        <v>92</v>
      </c>
      <c r="C50" s="49" t="s">
        <v>198</v>
      </c>
      <c r="D50" s="50" t="s">
        <v>239</v>
      </c>
      <c r="E50" s="49" t="s">
        <v>21</v>
      </c>
      <c r="F50" s="50" t="s">
        <v>93</v>
      </c>
      <c r="G50" s="9" t="str">
        <f t="shared" si="0"/>
        <v>4.42/km</v>
      </c>
      <c r="H50" s="36">
        <f t="shared" si="2"/>
        <v>0.008796296296296302</v>
      </c>
      <c r="I50" s="36">
        <f>F50-INDEX($F$4:$F$87,MATCH(D50,$D$4:$D$87,0))</f>
        <v>0.006018518518518524</v>
      </c>
    </row>
    <row r="51" spans="1:9" s="1" customFormat="1" ht="15" customHeight="1">
      <c r="A51" s="8">
        <v>48</v>
      </c>
      <c r="B51" s="49" t="s">
        <v>94</v>
      </c>
      <c r="C51" s="49" t="s">
        <v>175</v>
      </c>
      <c r="D51" s="50" t="s">
        <v>234</v>
      </c>
      <c r="E51" s="49" t="s">
        <v>21</v>
      </c>
      <c r="F51" s="50" t="s">
        <v>95</v>
      </c>
      <c r="G51" s="9" t="str">
        <f t="shared" si="0"/>
        <v>4.42/km</v>
      </c>
      <c r="H51" s="36">
        <f t="shared" si="2"/>
        <v>0.008842592592592596</v>
      </c>
      <c r="I51" s="36">
        <f>F51-INDEX($F$4:$F$87,MATCH(D51,$D$4:$D$87,0))</f>
        <v>0.008414351851851853</v>
      </c>
    </row>
    <row r="52" spans="1:9" s="1" customFormat="1" ht="15" customHeight="1">
      <c r="A52" s="8">
        <v>49</v>
      </c>
      <c r="B52" s="49" t="s">
        <v>212</v>
      </c>
      <c r="C52" s="49" t="s">
        <v>185</v>
      </c>
      <c r="D52" s="50" t="s">
        <v>234</v>
      </c>
      <c r="E52" s="49" t="s">
        <v>21</v>
      </c>
      <c r="F52" s="50" t="s">
        <v>96</v>
      </c>
      <c r="G52" s="9" t="str">
        <f t="shared" si="0"/>
        <v>4.42/km</v>
      </c>
      <c r="H52" s="36">
        <f t="shared" si="2"/>
        <v>0.008877314814814817</v>
      </c>
      <c r="I52" s="36">
        <f>F52-INDEX($F$4:$F$87,MATCH(D52,$D$4:$D$87,0))</f>
        <v>0.008449074074074074</v>
      </c>
    </row>
    <row r="53" spans="1:9" s="3" customFormat="1" ht="15" customHeight="1">
      <c r="A53" s="8">
        <v>50</v>
      </c>
      <c r="B53" s="49" t="s">
        <v>251</v>
      </c>
      <c r="C53" s="49" t="s">
        <v>97</v>
      </c>
      <c r="D53" s="50" t="s">
        <v>239</v>
      </c>
      <c r="E53" s="49" t="s">
        <v>21</v>
      </c>
      <c r="F53" s="50" t="s">
        <v>98</v>
      </c>
      <c r="G53" s="9" t="str">
        <f t="shared" si="0"/>
        <v>4.43/km</v>
      </c>
      <c r="H53" s="36">
        <f t="shared" si="2"/>
        <v>0.00888888888888889</v>
      </c>
      <c r="I53" s="36">
        <f>F53-INDEX($F$4:$F$87,MATCH(D53,$D$4:$D$87,0))</f>
        <v>0.006111111111111112</v>
      </c>
    </row>
    <row r="54" spans="1:9" s="1" customFormat="1" ht="15" customHeight="1">
      <c r="A54" s="8">
        <v>51</v>
      </c>
      <c r="B54" s="49" t="s">
        <v>99</v>
      </c>
      <c r="C54" s="49" t="s">
        <v>100</v>
      </c>
      <c r="D54" s="50" t="s">
        <v>233</v>
      </c>
      <c r="E54" s="49" t="s">
        <v>101</v>
      </c>
      <c r="F54" s="50" t="s">
        <v>102</v>
      </c>
      <c r="G54" s="9" t="str">
        <f t="shared" si="0"/>
        <v>4.45/km</v>
      </c>
      <c r="H54" s="36">
        <f t="shared" si="2"/>
        <v>0.009224537037037038</v>
      </c>
      <c r="I54" s="36">
        <f>F54-INDEX($F$4:$F$87,MATCH(D54,$D$4:$D$87,0))</f>
        <v>0.009224537037037038</v>
      </c>
    </row>
    <row r="55" spans="1:9" s="1" customFormat="1" ht="15" customHeight="1">
      <c r="A55" s="8">
        <v>52</v>
      </c>
      <c r="B55" s="49" t="s">
        <v>227</v>
      </c>
      <c r="C55" s="49" t="s">
        <v>184</v>
      </c>
      <c r="D55" s="50" t="s">
        <v>233</v>
      </c>
      <c r="E55" s="49" t="s">
        <v>1</v>
      </c>
      <c r="F55" s="50" t="s">
        <v>103</v>
      </c>
      <c r="G55" s="9" t="str">
        <f t="shared" si="0"/>
        <v>4.46/km</v>
      </c>
      <c r="H55" s="36">
        <f t="shared" si="2"/>
        <v>0.00934027777777778</v>
      </c>
      <c r="I55" s="36">
        <f>F55-INDEX($F$4:$F$87,MATCH(D55,$D$4:$D$87,0))</f>
        <v>0.00934027777777778</v>
      </c>
    </row>
    <row r="56" spans="1:9" s="1" customFormat="1" ht="15" customHeight="1">
      <c r="A56" s="8">
        <v>53</v>
      </c>
      <c r="B56" s="49" t="s">
        <v>271</v>
      </c>
      <c r="C56" s="49" t="s">
        <v>211</v>
      </c>
      <c r="D56" s="50" t="s">
        <v>233</v>
      </c>
      <c r="E56" s="49" t="s">
        <v>214</v>
      </c>
      <c r="F56" s="50" t="s">
        <v>104</v>
      </c>
      <c r="G56" s="9" t="str">
        <f t="shared" si="0"/>
        <v>4.48/km</v>
      </c>
      <c r="H56" s="36">
        <f t="shared" si="2"/>
        <v>0.009490740740740744</v>
      </c>
      <c r="I56" s="36">
        <f>F56-INDEX($F$4:$F$87,MATCH(D56,$D$4:$D$87,0))</f>
        <v>0.009490740740740744</v>
      </c>
    </row>
    <row r="57" spans="1:9" s="1" customFormat="1" ht="15" customHeight="1">
      <c r="A57" s="8">
        <v>54</v>
      </c>
      <c r="B57" s="49" t="s">
        <v>105</v>
      </c>
      <c r="C57" s="49" t="s">
        <v>194</v>
      </c>
      <c r="D57" s="50" t="s">
        <v>233</v>
      </c>
      <c r="E57" s="49" t="s">
        <v>1</v>
      </c>
      <c r="F57" s="50" t="s">
        <v>106</v>
      </c>
      <c r="G57" s="9" t="str">
        <f t="shared" si="0"/>
        <v>4.50/km</v>
      </c>
      <c r="H57" s="36">
        <f t="shared" si="2"/>
        <v>0.009733796296296296</v>
      </c>
      <c r="I57" s="36">
        <f>F57-INDEX($F$4:$F$87,MATCH(D57,$D$4:$D$87,0))</f>
        <v>0.009733796296296296</v>
      </c>
    </row>
    <row r="58" spans="1:9" s="1" customFormat="1" ht="15" customHeight="1">
      <c r="A58" s="8">
        <v>55</v>
      </c>
      <c r="B58" s="49" t="s">
        <v>107</v>
      </c>
      <c r="C58" s="49" t="s">
        <v>185</v>
      </c>
      <c r="D58" s="50" t="s">
        <v>244</v>
      </c>
      <c r="E58" s="49" t="s">
        <v>108</v>
      </c>
      <c r="F58" s="50" t="s">
        <v>109</v>
      </c>
      <c r="G58" s="9" t="str">
        <f t="shared" si="0"/>
        <v>4.51/km</v>
      </c>
      <c r="H58" s="36">
        <f t="shared" si="2"/>
        <v>0.009849537037037039</v>
      </c>
      <c r="I58" s="36">
        <f>F58-INDEX($F$4:$F$87,MATCH(D58,$D$4:$D$87,0))</f>
        <v>0.00165509259259259</v>
      </c>
    </row>
    <row r="59" spans="1:9" s="1" customFormat="1" ht="15" customHeight="1">
      <c r="A59" s="8">
        <v>56</v>
      </c>
      <c r="B59" s="49" t="s">
        <v>110</v>
      </c>
      <c r="C59" s="49" t="s">
        <v>179</v>
      </c>
      <c r="D59" s="50" t="s">
        <v>233</v>
      </c>
      <c r="E59" s="49" t="s">
        <v>21</v>
      </c>
      <c r="F59" s="50" t="s">
        <v>111</v>
      </c>
      <c r="G59" s="9" t="str">
        <f t="shared" si="0"/>
        <v>4.51/km</v>
      </c>
      <c r="H59" s="36">
        <f t="shared" si="2"/>
        <v>0.009861111111111112</v>
      </c>
      <c r="I59" s="36">
        <f>F59-INDEX($F$4:$F$87,MATCH(D59,$D$4:$D$87,0))</f>
        <v>0.009861111111111112</v>
      </c>
    </row>
    <row r="60" spans="1:9" s="1" customFormat="1" ht="15" customHeight="1">
      <c r="A60" s="8">
        <v>57</v>
      </c>
      <c r="B60" s="49" t="s">
        <v>223</v>
      </c>
      <c r="C60" s="49" t="s">
        <v>197</v>
      </c>
      <c r="D60" s="50" t="s">
        <v>238</v>
      </c>
      <c r="E60" s="49" t="s">
        <v>1</v>
      </c>
      <c r="F60" s="50" t="s">
        <v>112</v>
      </c>
      <c r="G60" s="9" t="str">
        <f t="shared" si="0"/>
        <v>4.54/km</v>
      </c>
      <c r="H60" s="36">
        <f t="shared" si="2"/>
        <v>0.01020833333333334</v>
      </c>
      <c r="I60" s="36">
        <f>F60-INDEX($F$4:$F$87,MATCH(D60,$D$4:$D$87,0))</f>
        <v>0.005023148148148155</v>
      </c>
    </row>
    <row r="61" spans="1:9" s="1" customFormat="1" ht="15" customHeight="1">
      <c r="A61" s="8">
        <v>58</v>
      </c>
      <c r="B61" s="49" t="s">
        <v>228</v>
      </c>
      <c r="C61" s="49" t="s">
        <v>180</v>
      </c>
      <c r="D61" s="50" t="s">
        <v>234</v>
      </c>
      <c r="E61" s="49" t="s">
        <v>1</v>
      </c>
      <c r="F61" s="50" t="s">
        <v>113</v>
      </c>
      <c r="G61" s="9" t="str">
        <f t="shared" si="0"/>
        <v>4.54/km</v>
      </c>
      <c r="H61" s="36">
        <f t="shared" si="2"/>
        <v>0.010219907407407407</v>
      </c>
      <c r="I61" s="36">
        <f>F61-INDEX($F$4:$F$87,MATCH(D61,$D$4:$D$87,0))</f>
        <v>0.009791666666666664</v>
      </c>
    </row>
    <row r="62" spans="1:9" s="1" customFormat="1" ht="15" customHeight="1">
      <c r="A62" s="8">
        <v>59</v>
      </c>
      <c r="B62" s="49" t="s">
        <v>263</v>
      </c>
      <c r="C62" s="49" t="s">
        <v>206</v>
      </c>
      <c r="D62" s="50" t="s">
        <v>244</v>
      </c>
      <c r="E62" s="49" t="s">
        <v>235</v>
      </c>
      <c r="F62" s="50" t="s">
        <v>114</v>
      </c>
      <c r="G62" s="9" t="str">
        <f t="shared" si="0"/>
        <v>4.56/km</v>
      </c>
      <c r="H62" s="36">
        <f t="shared" si="2"/>
        <v>0.010428240740740745</v>
      </c>
      <c r="I62" s="36">
        <f>F62-INDEX($F$4:$F$87,MATCH(D62,$D$4:$D$87,0))</f>
        <v>0.0022337962962962962</v>
      </c>
    </row>
    <row r="63" spans="1:9" s="1" customFormat="1" ht="15" customHeight="1">
      <c r="A63" s="8">
        <v>60</v>
      </c>
      <c r="B63" s="49" t="s">
        <v>201</v>
      </c>
      <c r="C63" s="49" t="s">
        <v>189</v>
      </c>
      <c r="D63" s="50" t="s">
        <v>239</v>
      </c>
      <c r="E63" s="49" t="s">
        <v>21</v>
      </c>
      <c r="F63" s="50" t="s">
        <v>115</v>
      </c>
      <c r="G63" s="9" t="str">
        <f t="shared" si="0"/>
        <v>4.56/km</v>
      </c>
      <c r="H63" s="36">
        <f t="shared" si="2"/>
        <v>0.010451388888888892</v>
      </c>
      <c r="I63" s="36">
        <f>F63-INDEX($F$4:$F$87,MATCH(D63,$D$4:$D$87,0))</f>
        <v>0.007673611111111114</v>
      </c>
    </row>
    <row r="64" spans="1:9" s="1" customFormat="1" ht="15" customHeight="1">
      <c r="A64" s="8">
        <v>61</v>
      </c>
      <c r="B64" s="49" t="s">
        <v>246</v>
      </c>
      <c r="C64" s="49" t="s">
        <v>181</v>
      </c>
      <c r="D64" s="50" t="s">
        <v>20</v>
      </c>
      <c r="E64" s="49" t="s">
        <v>21</v>
      </c>
      <c r="F64" s="50" t="s">
        <v>116</v>
      </c>
      <c r="G64" s="9" t="str">
        <f t="shared" si="0"/>
        <v>4.56/km</v>
      </c>
      <c r="H64" s="36">
        <f t="shared" si="2"/>
        <v>0.010486111111111113</v>
      </c>
      <c r="I64" s="36">
        <f>F64-INDEX($F$4:$F$87,MATCH(D64,$D$4:$D$87,0))</f>
        <v>0.009270833333333336</v>
      </c>
    </row>
    <row r="65" spans="1:9" s="1" customFormat="1" ht="15" customHeight="1">
      <c r="A65" s="8">
        <v>62</v>
      </c>
      <c r="B65" s="49" t="s">
        <v>117</v>
      </c>
      <c r="C65" s="49" t="s">
        <v>192</v>
      </c>
      <c r="D65" s="50" t="s">
        <v>239</v>
      </c>
      <c r="E65" s="49" t="s">
        <v>21</v>
      </c>
      <c r="F65" s="50" t="s">
        <v>118</v>
      </c>
      <c r="G65" s="9" t="str">
        <f t="shared" si="0"/>
        <v>5.03/km</v>
      </c>
      <c r="H65" s="36">
        <f t="shared" si="2"/>
        <v>0.011307870370370378</v>
      </c>
      <c r="I65" s="36">
        <f>F65-INDEX($F$4:$F$87,MATCH(D65,$D$4:$D$87,0))</f>
        <v>0.0085300925925926</v>
      </c>
    </row>
    <row r="66" spans="1:9" s="1" customFormat="1" ht="15" customHeight="1">
      <c r="A66" s="8">
        <v>63</v>
      </c>
      <c r="B66" s="49" t="s">
        <v>119</v>
      </c>
      <c r="C66" s="49" t="s">
        <v>194</v>
      </c>
      <c r="D66" s="50" t="s">
        <v>234</v>
      </c>
      <c r="E66" s="49" t="s">
        <v>162</v>
      </c>
      <c r="F66" s="50" t="s">
        <v>120</v>
      </c>
      <c r="G66" s="9" t="str">
        <f t="shared" si="0"/>
        <v>5.04/km</v>
      </c>
      <c r="H66" s="36">
        <f t="shared" si="2"/>
        <v>0.01141203703703704</v>
      </c>
      <c r="I66" s="36">
        <f>F66-INDEX($F$4:$F$87,MATCH(D66,$D$4:$D$87,0))</f>
        <v>0.010983796296296297</v>
      </c>
    </row>
    <row r="67" spans="1:9" s="1" customFormat="1" ht="15" customHeight="1">
      <c r="A67" s="8">
        <v>64</v>
      </c>
      <c r="B67" s="49" t="s">
        <v>121</v>
      </c>
      <c r="C67" s="49" t="s">
        <v>122</v>
      </c>
      <c r="D67" s="50" t="s">
        <v>258</v>
      </c>
      <c r="E67" s="49" t="s">
        <v>21</v>
      </c>
      <c r="F67" s="50" t="s">
        <v>123</v>
      </c>
      <c r="G67" s="9" t="str">
        <f t="shared" si="0"/>
        <v>5.05/km</v>
      </c>
      <c r="H67" s="36">
        <f t="shared" si="2"/>
        <v>0.011458333333333334</v>
      </c>
      <c r="I67" s="36">
        <f>F67-INDEX($F$4:$F$87,MATCH(D67,$D$4:$D$87,0))</f>
        <v>0.0035532407407407388</v>
      </c>
    </row>
    <row r="68" spans="1:9" s="1" customFormat="1" ht="15" customHeight="1">
      <c r="A68" s="8">
        <v>65</v>
      </c>
      <c r="B68" s="49" t="s">
        <v>232</v>
      </c>
      <c r="C68" s="49" t="s">
        <v>204</v>
      </c>
      <c r="D68" s="50" t="s">
        <v>20</v>
      </c>
      <c r="E68" s="49" t="s">
        <v>1</v>
      </c>
      <c r="F68" s="50" t="s">
        <v>124</v>
      </c>
      <c r="G68" s="9" t="str">
        <f aca="true" t="shared" si="3" ref="G68:G87">TEXT(INT((HOUR(F68)*3600+MINUTE(F68)*60+SECOND(F68))/$I$2/60),"0")&amp;"."&amp;TEXT(MOD((HOUR(F68)*3600+MINUTE(F68)*60+SECOND(F68))/$I$2,60),"00")&amp;"/km"</f>
        <v>5.07/km</v>
      </c>
      <c r="H68" s="36">
        <f t="shared" si="2"/>
        <v>0.011678240740740746</v>
      </c>
      <c r="I68" s="36">
        <f>F68-INDEX($F$4:$F$87,MATCH(D68,$D$4:$D$87,0))</f>
        <v>0.010462962962962969</v>
      </c>
    </row>
    <row r="69" spans="1:9" s="1" customFormat="1" ht="15" customHeight="1">
      <c r="A69" s="8">
        <v>66</v>
      </c>
      <c r="B69" s="49" t="s">
        <v>125</v>
      </c>
      <c r="C69" s="49" t="s">
        <v>249</v>
      </c>
      <c r="D69" s="50" t="s">
        <v>250</v>
      </c>
      <c r="E69" s="49" t="s">
        <v>235</v>
      </c>
      <c r="F69" s="50" t="s">
        <v>126</v>
      </c>
      <c r="G69" s="9" t="str">
        <f t="shared" si="3"/>
        <v>5.08/km</v>
      </c>
      <c r="H69" s="36">
        <f t="shared" si="2"/>
        <v>0.011886574074074077</v>
      </c>
      <c r="I69" s="36">
        <f>F69-INDEX($F$4:$F$87,MATCH(D69,$D$4:$D$87,0))</f>
        <v>0.008333333333333335</v>
      </c>
    </row>
    <row r="70" spans="1:9" s="1" customFormat="1" ht="15" customHeight="1">
      <c r="A70" s="8">
        <v>67</v>
      </c>
      <c r="B70" s="49" t="s">
        <v>205</v>
      </c>
      <c r="C70" s="49" t="s">
        <v>222</v>
      </c>
      <c r="D70" s="50" t="s">
        <v>239</v>
      </c>
      <c r="E70" s="49" t="s">
        <v>1</v>
      </c>
      <c r="F70" s="50" t="s">
        <v>127</v>
      </c>
      <c r="G70" s="9" t="str">
        <f t="shared" si="3"/>
        <v>5.09/km</v>
      </c>
      <c r="H70" s="36">
        <f t="shared" si="2"/>
        <v>0.011932870370370378</v>
      </c>
      <c r="I70" s="36">
        <f>F70-INDEX($F$4:$F$87,MATCH(D70,$D$4:$D$87,0))</f>
        <v>0.0091550925925926</v>
      </c>
    </row>
    <row r="71" spans="1:9" s="1" customFormat="1" ht="15" customHeight="1">
      <c r="A71" s="8">
        <v>68</v>
      </c>
      <c r="B71" s="49" t="s">
        <v>202</v>
      </c>
      <c r="C71" s="49" t="s">
        <v>175</v>
      </c>
      <c r="D71" s="50" t="s">
        <v>20</v>
      </c>
      <c r="E71" s="49" t="s">
        <v>21</v>
      </c>
      <c r="F71" s="50" t="s">
        <v>128</v>
      </c>
      <c r="G71" s="9" t="str">
        <f t="shared" si="3"/>
        <v>5.09/km</v>
      </c>
      <c r="H71" s="36">
        <f t="shared" si="2"/>
        <v>0.011944444444444445</v>
      </c>
      <c r="I71" s="36">
        <f>F71-INDEX($F$4:$F$87,MATCH(D71,$D$4:$D$87,0))</f>
        <v>0.010729166666666668</v>
      </c>
    </row>
    <row r="72" spans="1:9" s="1" customFormat="1" ht="15" customHeight="1">
      <c r="A72" s="8">
        <v>69</v>
      </c>
      <c r="B72" s="49" t="s">
        <v>129</v>
      </c>
      <c r="C72" s="49" t="s">
        <v>265</v>
      </c>
      <c r="D72" s="50" t="s">
        <v>244</v>
      </c>
      <c r="E72" s="49" t="s">
        <v>21</v>
      </c>
      <c r="F72" s="50" t="s">
        <v>130</v>
      </c>
      <c r="G72" s="9" t="str">
        <f t="shared" si="3"/>
        <v>5.09/km</v>
      </c>
      <c r="H72" s="36">
        <f t="shared" si="2"/>
        <v>0.011979166666666666</v>
      </c>
      <c r="I72" s="36">
        <f>F72-INDEX($F$4:$F$87,MATCH(D72,$D$4:$D$87,0))</f>
        <v>0.003784722222222217</v>
      </c>
    </row>
    <row r="73" spans="1:9" s="1" customFormat="1" ht="15" customHeight="1">
      <c r="A73" s="8">
        <v>70</v>
      </c>
      <c r="B73" s="49" t="s">
        <v>272</v>
      </c>
      <c r="C73" s="49" t="s">
        <v>260</v>
      </c>
      <c r="D73" s="50" t="s">
        <v>238</v>
      </c>
      <c r="E73" s="49" t="s">
        <v>21</v>
      </c>
      <c r="F73" s="50" t="s">
        <v>131</v>
      </c>
      <c r="G73" s="9" t="str">
        <f t="shared" si="3"/>
        <v>5.16/km</v>
      </c>
      <c r="H73" s="36">
        <f t="shared" si="2"/>
        <v>0.012812500000000004</v>
      </c>
      <c r="I73" s="36">
        <f>F73-INDEX($F$4:$F$87,MATCH(D73,$D$4:$D$87,0))</f>
        <v>0.007627314814814819</v>
      </c>
    </row>
    <row r="74" spans="1:9" s="1" customFormat="1" ht="15" customHeight="1">
      <c r="A74" s="8">
        <v>71</v>
      </c>
      <c r="B74" s="49" t="s">
        <v>208</v>
      </c>
      <c r="C74" s="49" t="s">
        <v>132</v>
      </c>
      <c r="D74" s="50" t="s">
        <v>248</v>
      </c>
      <c r="E74" s="49" t="s">
        <v>21</v>
      </c>
      <c r="F74" s="50" t="s">
        <v>133</v>
      </c>
      <c r="G74" s="9" t="str">
        <f t="shared" si="3"/>
        <v>5.18/km</v>
      </c>
      <c r="H74" s="36">
        <f t="shared" si="2"/>
        <v>0.013009259259259262</v>
      </c>
      <c r="I74" s="36">
        <f>F74-INDEX($F$4:$F$87,MATCH(D74,$D$4:$D$87,0))</f>
        <v>0</v>
      </c>
    </row>
    <row r="75" spans="1:9" s="1" customFormat="1" ht="15" customHeight="1">
      <c r="A75" s="8">
        <v>72</v>
      </c>
      <c r="B75" s="49" t="s">
        <v>134</v>
      </c>
      <c r="C75" s="49" t="s">
        <v>245</v>
      </c>
      <c r="D75" s="50" t="s">
        <v>20</v>
      </c>
      <c r="E75" s="49" t="s">
        <v>21</v>
      </c>
      <c r="F75" s="50" t="s">
        <v>135</v>
      </c>
      <c r="G75" s="9" t="str">
        <f t="shared" si="3"/>
        <v>5.20/km</v>
      </c>
      <c r="H75" s="36">
        <f t="shared" si="2"/>
        <v>0.013263888888888888</v>
      </c>
      <c r="I75" s="36">
        <f>F75-INDEX($F$4:$F$87,MATCH(D75,$D$4:$D$87,0))</f>
        <v>0.01204861111111111</v>
      </c>
    </row>
    <row r="76" spans="1:9" s="1" customFormat="1" ht="15" customHeight="1">
      <c r="A76" s="8">
        <v>73</v>
      </c>
      <c r="B76" s="49" t="s">
        <v>136</v>
      </c>
      <c r="C76" s="49" t="s">
        <v>237</v>
      </c>
      <c r="D76" s="50" t="s">
        <v>259</v>
      </c>
      <c r="E76" s="49" t="s">
        <v>247</v>
      </c>
      <c r="F76" s="50" t="s">
        <v>137</v>
      </c>
      <c r="G76" s="9" t="str">
        <f t="shared" si="3"/>
        <v>5.22/km</v>
      </c>
      <c r="H76" s="36">
        <f t="shared" si="2"/>
        <v>0.013414351851851851</v>
      </c>
      <c r="I76" s="36">
        <f>F76-INDEX($F$4:$F$87,MATCH(D76,$D$4:$D$87,0))</f>
        <v>0</v>
      </c>
    </row>
    <row r="77" spans="1:9" s="1" customFormat="1" ht="15" customHeight="1">
      <c r="A77" s="8">
        <v>74</v>
      </c>
      <c r="B77" s="49" t="s">
        <v>92</v>
      </c>
      <c r="C77" s="49" t="s">
        <v>252</v>
      </c>
      <c r="D77" s="50" t="s">
        <v>20</v>
      </c>
      <c r="E77" s="49" t="s">
        <v>21</v>
      </c>
      <c r="F77" s="50" t="s">
        <v>138</v>
      </c>
      <c r="G77" s="9" t="str">
        <f t="shared" si="3"/>
        <v>5.23/km</v>
      </c>
      <c r="H77" s="36">
        <f t="shared" si="2"/>
        <v>0.013564814814814821</v>
      </c>
      <c r="I77" s="36">
        <f>F77-INDEX($F$4:$F$87,MATCH(D77,$D$4:$D$87,0))</f>
        <v>0.012349537037037044</v>
      </c>
    </row>
    <row r="78" spans="1:9" s="1" customFormat="1" ht="15" customHeight="1">
      <c r="A78" s="8">
        <v>75</v>
      </c>
      <c r="B78" s="49" t="s">
        <v>229</v>
      </c>
      <c r="C78" s="49" t="s">
        <v>230</v>
      </c>
      <c r="D78" s="50" t="s">
        <v>256</v>
      </c>
      <c r="E78" s="49" t="s">
        <v>1</v>
      </c>
      <c r="F78" s="50" t="s">
        <v>139</v>
      </c>
      <c r="G78" s="9" t="str">
        <f t="shared" si="3"/>
        <v>5.23/km</v>
      </c>
      <c r="H78" s="36">
        <f t="shared" si="2"/>
        <v>0.013587962962962968</v>
      </c>
      <c r="I78" s="36">
        <f>F78-INDEX($F$4:$F$87,MATCH(D78,$D$4:$D$87,0))</f>
        <v>0</v>
      </c>
    </row>
    <row r="79" spans="1:9" s="1" customFormat="1" ht="15" customHeight="1">
      <c r="A79" s="8">
        <v>76</v>
      </c>
      <c r="B79" s="49" t="s">
        <v>231</v>
      </c>
      <c r="C79" s="49" t="s">
        <v>194</v>
      </c>
      <c r="D79" s="50" t="s">
        <v>234</v>
      </c>
      <c r="E79" s="49" t="s">
        <v>1</v>
      </c>
      <c r="F79" s="50" t="s">
        <v>140</v>
      </c>
      <c r="G79" s="9" t="str">
        <f t="shared" si="3"/>
        <v>5.23/km</v>
      </c>
      <c r="H79" s="36">
        <f t="shared" si="2"/>
        <v>0.013599537037037042</v>
      </c>
      <c r="I79" s="36">
        <f>F79-INDEX($F$4:$F$87,MATCH(D79,$D$4:$D$87,0))</f>
        <v>0.013171296296296299</v>
      </c>
    </row>
    <row r="80" spans="1:9" s="3" customFormat="1" ht="15" customHeight="1">
      <c r="A80" s="8">
        <v>77</v>
      </c>
      <c r="B80" s="49" t="s">
        <v>141</v>
      </c>
      <c r="C80" s="49" t="s">
        <v>177</v>
      </c>
      <c r="D80" s="50" t="s">
        <v>250</v>
      </c>
      <c r="E80" s="49" t="s">
        <v>142</v>
      </c>
      <c r="F80" s="50" t="s">
        <v>143</v>
      </c>
      <c r="G80" s="9" t="str">
        <f t="shared" si="3"/>
        <v>5.27/km</v>
      </c>
      <c r="H80" s="36">
        <f t="shared" si="2"/>
        <v>0.013993055555555557</v>
      </c>
      <c r="I80" s="36">
        <f>F80-INDEX($F$4:$F$87,MATCH(D80,$D$4:$D$87,0))</f>
        <v>0.010439814814814815</v>
      </c>
    </row>
    <row r="81" spans="1:9" s="1" customFormat="1" ht="15" customHeight="1">
      <c r="A81" s="8">
        <v>78</v>
      </c>
      <c r="B81" s="49" t="s">
        <v>144</v>
      </c>
      <c r="C81" s="49" t="s">
        <v>186</v>
      </c>
      <c r="D81" s="50" t="s">
        <v>250</v>
      </c>
      <c r="E81" s="49" t="s">
        <v>21</v>
      </c>
      <c r="F81" s="50" t="s">
        <v>145</v>
      </c>
      <c r="G81" s="9" t="str">
        <f t="shared" si="3"/>
        <v>5.30/km</v>
      </c>
      <c r="H81" s="36">
        <f t="shared" si="2"/>
        <v>0.014340277777777778</v>
      </c>
      <c r="I81" s="36">
        <f>F81-INDEX($F$4:$F$87,MATCH(D81,$D$4:$D$87,0))</f>
        <v>0.010787037037037036</v>
      </c>
    </row>
    <row r="82" spans="1:9" s="1" customFormat="1" ht="15" customHeight="1">
      <c r="A82" s="8">
        <v>79</v>
      </c>
      <c r="B82" s="49" t="s">
        <v>251</v>
      </c>
      <c r="C82" s="49" t="s">
        <v>196</v>
      </c>
      <c r="D82" s="50" t="s">
        <v>248</v>
      </c>
      <c r="E82" s="49" t="s">
        <v>21</v>
      </c>
      <c r="F82" s="50" t="s">
        <v>146</v>
      </c>
      <c r="G82" s="9" t="str">
        <f t="shared" si="3"/>
        <v>5.30/km</v>
      </c>
      <c r="H82" s="36">
        <f t="shared" si="2"/>
        <v>0.01440972222222222</v>
      </c>
      <c r="I82" s="36">
        <f>F82-INDEX($F$4:$F$87,MATCH(D82,$D$4:$D$87,0))</f>
        <v>0.0014004629629629575</v>
      </c>
    </row>
    <row r="83" spans="1:9" s="1" customFormat="1" ht="15" customHeight="1">
      <c r="A83" s="8">
        <v>80</v>
      </c>
      <c r="B83" s="49" t="s">
        <v>274</v>
      </c>
      <c r="C83" s="49" t="s">
        <v>191</v>
      </c>
      <c r="D83" s="50" t="s">
        <v>250</v>
      </c>
      <c r="E83" s="49" t="s">
        <v>21</v>
      </c>
      <c r="F83" s="50" t="s">
        <v>147</v>
      </c>
      <c r="G83" s="9" t="str">
        <f t="shared" si="3"/>
        <v>5.31/km</v>
      </c>
      <c r="H83" s="36">
        <f t="shared" si="2"/>
        <v>0.014513888888888889</v>
      </c>
      <c r="I83" s="36">
        <f>F83-INDEX($F$4:$F$87,MATCH(D83,$D$4:$D$87,0))</f>
        <v>0.010960648148148146</v>
      </c>
    </row>
    <row r="84" spans="1:9" ht="15" customHeight="1">
      <c r="A84" s="8">
        <v>81</v>
      </c>
      <c r="B84" s="49" t="s">
        <v>148</v>
      </c>
      <c r="C84" s="49" t="s">
        <v>190</v>
      </c>
      <c r="D84" s="50" t="s">
        <v>239</v>
      </c>
      <c r="E84" s="49" t="s">
        <v>21</v>
      </c>
      <c r="F84" s="50" t="s">
        <v>149</v>
      </c>
      <c r="G84" s="9" t="str">
        <f t="shared" si="3"/>
        <v>5.33/km</v>
      </c>
      <c r="H84" s="36">
        <f t="shared" si="2"/>
        <v>0.014675925925925926</v>
      </c>
      <c r="I84" s="36">
        <f>F84-INDEX($F$4:$F$87,MATCH(D84,$D$4:$D$87,0))</f>
        <v>0.011898148148148147</v>
      </c>
    </row>
    <row r="85" spans="1:9" ht="15" customHeight="1">
      <c r="A85" s="8">
        <v>82</v>
      </c>
      <c r="B85" s="49" t="s">
        <v>150</v>
      </c>
      <c r="C85" s="49" t="s">
        <v>187</v>
      </c>
      <c r="D85" s="50" t="s">
        <v>233</v>
      </c>
      <c r="E85" s="49" t="s">
        <v>151</v>
      </c>
      <c r="F85" s="50" t="s">
        <v>152</v>
      </c>
      <c r="G85" s="9" t="str">
        <f t="shared" si="3"/>
        <v>5.42/km</v>
      </c>
      <c r="H85" s="36">
        <f t="shared" si="2"/>
        <v>0.01576388888888889</v>
      </c>
      <c r="I85" s="36">
        <f>F85-INDEX($F$4:$F$87,MATCH(D85,$D$4:$D$87,0))</f>
        <v>0.01576388888888889</v>
      </c>
    </row>
    <row r="86" spans="1:9" ht="15" customHeight="1">
      <c r="A86" s="8">
        <v>83</v>
      </c>
      <c r="B86" s="49" t="s">
        <v>153</v>
      </c>
      <c r="C86" s="49" t="s">
        <v>154</v>
      </c>
      <c r="D86" s="50" t="s">
        <v>270</v>
      </c>
      <c r="E86" s="49" t="s">
        <v>240</v>
      </c>
      <c r="F86" s="50" t="s">
        <v>155</v>
      </c>
      <c r="G86" s="9" t="str">
        <f t="shared" si="3"/>
        <v>6.27/km</v>
      </c>
      <c r="H86" s="36">
        <f t="shared" si="2"/>
        <v>0.02097222222222222</v>
      </c>
      <c r="I86" s="36">
        <f>F86-INDEX($F$4:$F$87,MATCH(D86,$D$4:$D$87,0))</f>
        <v>0</v>
      </c>
    </row>
    <row r="87" spans="1:9" ht="15" customHeight="1">
      <c r="A87" s="10">
        <v>84</v>
      </c>
      <c r="B87" s="51" t="s">
        <v>156</v>
      </c>
      <c r="C87" s="51" t="s">
        <v>193</v>
      </c>
      <c r="D87" s="52" t="s">
        <v>157</v>
      </c>
      <c r="E87" s="51" t="s">
        <v>243</v>
      </c>
      <c r="F87" s="52" t="s">
        <v>158</v>
      </c>
      <c r="G87" s="11" t="str">
        <f t="shared" si="3"/>
        <v>9.02/km</v>
      </c>
      <c r="H87" s="37">
        <f t="shared" si="2"/>
        <v>0.038900462962962956</v>
      </c>
      <c r="I87" s="37">
        <f>F87-INDEX($F$4:$F$87,MATCH(D87,$D$4:$D$87,0))</f>
        <v>0</v>
      </c>
    </row>
  </sheetData>
  <autoFilter ref="A3:I8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29" t="str">
        <f>Individuale!A1</f>
        <v>Trofeo Valle del Sacco 2ª edizione</v>
      </c>
      <c r="B1" s="30"/>
      <c r="C1" s="31"/>
    </row>
    <row r="2" spans="1:3" ht="33" customHeight="1">
      <c r="A2" s="32" t="str">
        <f>Individuale!A2&amp;" km. "&amp;Individuale!I2</f>
        <v>Colleferro (RM) Italia - Domenica 26/09/2010 km. 10</v>
      </c>
      <c r="B2" s="33"/>
      <c r="C2" s="34"/>
    </row>
    <row r="3" spans="1:3" ht="24.75" customHeight="1">
      <c r="A3" s="20" t="s">
        <v>165</v>
      </c>
      <c r="B3" s="21" t="s">
        <v>169</v>
      </c>
      <c r="C3" s="21" t="s">
        <v>174</v>
      </c>
    </row>
    <row r="4" spans="1:3" ht="15" customHeight="1">
      <c r="A4" s="38">
        <v>1</v>
      </c>
      <c r="B4" s="39" t="s">
        <v>21</v>
      </c>
      <c r="C4" s="44">
        <v>34</v>
      </c>
    </row>
    <row r="5" spans="1:3" ht="15" customHeight="1">
      <c r="A5" s="40">
        <v>2</v>
      </c>
      <c r="B5" s="41" t="s">
        <v>1</v>
      </c>
      <c r="C5" s="45">
        <v>15</v>
      </c>
    </row>
    <row r="6" spans="1:3" ht="15" customHeight="1">
      <c r="A6" s="40">
        <v>3</v>
      </c>
      <c r="B6" s="41" t="s">
        <v>235</v>
      </c>
      <c r="C6" s="45">
        <v>5</v>
      </c>
    </row>
    <row r="7" spans="1:3" ht="15" customHeight="1">
      <c r="A7" s="40">
        <v>4</v>
      </c>
      <c r="B7" s="41" t="s">
        <v>214</v>
      </c>
      <c r="C7" s="45">
        <v>4</v>
      </c>
    </row>
    <row r="8" spans="1:3" ht="15" customHeight="1">
      <c r="A8" s="40">
        <v>5</v>
      </c>
      <c r="B8" s="41" t="s">
        <v>163</v>
      </c>
      <c r="C8" s="45">
        <v>2</v>
      </c>
    </row>
    <row r="9" spans="1:3" ht="15" customHeight="1">
      <c r="A9" s="40">
        <v>6</v>
      </c>
      <c r="B9" s="41" t="s">
        <v>29</v>
      </c>
      <c r="C9" s="45">
        <v>2</v>
      </c>
    </row>
    <row r="10" spans="1:3" ht="15" customHeight="1">
      <c r="A10" s="40">
        <v>7</v>
      </c>
      <c r="B10" s="41" t="s">
        <v>161</v>
      </c>
      <c r="C10" s="45">
        <v>2</v>
      </c>
    </row>
    <row r="11" spans="1:3" ht="15" customHeight="1">
      <c r="A11" s="40">
        <v>8</v>
      </c>
      <c r="B11" s="41" t="s">
        <v>162</v>
      </c>
      <c r="C11" s="45">
        <v>2</v>
      </c>
    </row>
    <row r="12" spans="1:3" ht="15" customHeight="1">
      <c r="A12" s="40">
        <v>9</v>
      </c>
      <c r="B12" s="41" t="s">
        <v>108</v>
      </c>
      <c r="C12" s="45">
        <v>1</v>
      </c>
    </row>
    <row r="13" spans="1:3" ht="15" customHeight="1">
      <c r="A13" s="40">
        <v>10</v>
      </c>
      <c r="B13" s="41" t="s">
        <v>70</v>
      </c>
      <c r="C13" s="45">
        <v>1</v>
      </c>
    </row>
    <row r="14" spans="1:3" ht="15" customHeight="1">
      <c r="A14" s="40">
        <v>11</v>
      </c>
      <c r="B14" s="41" t="s">
        <v>63</v>
      </c>
      <c r="C14" s="45">
        <v>1</v>
      </c>
    </row>
    <row r="15" spans="1:3" ht="15" customHeight="1">
      <c r="A15" s="40">
        <v>12</v>
      </c>
      <c r="B15" s="41" t="s">
        <v>3</v>
      </c>
      <c r="C15" s="45">
        <v>1</v>
      </c>
    </row>
    <row r="16" spans="1:3" ht="15" customHeight="1">
      <c r="A16" s="40">
        <v>13</v>
      </c>
      <c r="B16" s="41" t="s">
        <v>74</v>
      </c>
      <c r="C16" s="45">
        <v>1</v>
      </c>
    </row>
    <row r="17" spans="1:3" ht="15" customHeight="1">
      <c r="A17" s="40">
        <v>14</v>
      </c>
      <c r="B17" s="41" t="s">
        <v>247</v>
      </c>
      <c r="C17" s="45">
        <v>1</v>
      </c>
    </row>
    <row r="18" spans="1:3" ht="15" customHeight="1">
      <c r="A18" s="40">
        <v>15</v>
      </c>
      <c r="B18" s="41" t="s">
        <v>13</v>
      </c>
      <c r="C18" s="45">
        <v>1</v>
      </c>
    </row>
    <row r="19" spans="1:3" ht="15" customHeight="1">
      <c r="A19" s="40">
        <v>16</v>
      </c>
      <c r="B19" s="41" t="s">
        <v>37</v>
      </c>
      <c r="C19" s="45">
        <v>1</v>
      </c>
    </row>
    <row r="20" spans="1:3" ht="15" customHeight="1">
      <c r="A20" s="40">
        <v>17</v>
      </c>
      <c r="B20" s="41" t="s">
        <v>142</v>
      </c>
      <c r="C20" s="45">
        <v>1</v>
      </c>
    </row>
    <row r="21" spans="1:3" ht="15" customHeight="1">
      <c r="A21" s="40">
        <v>18</v>
      </c>
      <c r="B21" s="41" t="s">
        <v>46</v>
      </c>
      <c r="C21" s="45">
        <v>1</v>
      </c>
    </row>
    <row r="22" spans="1:3" ht="15" customHeight="1">
      <c r="A22" s="40">
        <v>19</v>
      </c>
      <c r="B22" s="41" t="s">
        <v>23</v>
      </c>
      <c r="C22" s="45">
        <v>1</v>
      </c>
    </row>
    <row r="23" spans="1:3" ht="15" customHeight="1">
      <c r="A23" s="40">
        <v>20</v>
      </c>
      <c r="B23" s="41" t="s">
        <v>101</v>
      </c>
      <c r="C23" s="45">
        <v>1</v>
      </c>
    </row>
    <row r="24" spans="1:3" ht="15" customHeight="1">
      <c r="A24" s="40">
        <v>21</v>
      </c>
      <c r="B24" s="41" t="s">
        <v>243</v>
      </c>
      <c r="C24" s="45">
        <v>1</v>
      </c>
    </row>
    <row r="25" spans="1:3" ht="15" customHeight="1">
      <c r="A25" s="40">
        <v>22</v>
      </c>
      <c r="B25" s="41" t="s">
        <v>240</v>
      </c>
      <c r="C25" s="45">
        <v>1</v>
      </c>
    </row>
    <row r="26" spans="1:3" ht="15" customHeight="1">
      <c r="A26" s="40">
        <v>23</v>
      </c>
      <c r="B26" s="41" t="s">
        <v>199</v>
      </c>
      <c r="C26" s="45">
        <v>1</v>
      </c>
    </row>
    <row r="27" spans="1:3" ht="15" customHeight="1">
      <c r="A27" s="40">
        <v>24</v>
      </c>
      <c r="B27" s="41" t="s">
        <v>39</v>
      </c>
      <c r="C27" s="45">
        <v>1</v>
      </c>
    </row>
    <row r="28" spans="1:3" ht="15" customHeight="1">
      <c r="A28" s="40">
        <v>25</v>
      </c>
      <c r="B28" s="41" t="s">
        <v>8</v>
      </c>
      <c r="C28" s="45">
        <v>1</v>
      </c>
    </row>
    <row r="29" spans="1:3" ht="15" customHeight="1">
      <c r="A29" s="42">
        <v>26</v>
      </c>
      <c r="B29" s="43" t="s">
        <v>151</v>
      </c>
      <c r="C29" s="46">
        <v>1</v>
      </c>
    </row>
    <row r="30" ht="12.75">
      <c r="C30" s="4">
        <f>SUM(C4:C29)</f>
        <v>84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2010-09-28T07:32:53Z</dcterms:modified>
  <cp:category/>
  <cp:version/>
  <cp:contentType/>
  <cp:contentStatus/>
</cp:coreProperties>
</file>