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<sst xmlns="http://schemas.openxmlformats.org/spreadsheetml/2006/main" count="259" uniqueCount="137">
  <si>
    <t>DI STEFANO</t>
  </si>
  <si>
    <t>PISU</t>
  </si>
  <si>
    <t>CESARINI</t>
  </si>
  <si>
    <t>SUSANNA</t>
  </si>
  <si>
    <t>PICCA</t>
  </si>
  <si>
    <t>17ª edizione</t>
  </si>
  <si>
    <t>M</t>
  </si>
  <si>
    <t>RETI RUNNERS FOOTWORKS</t>
  </si>
  <si>
    <t>CARTUCCIA</t>
  </si>
  <si>
    <t>MONTI DELLA TOLFA</t>
  </si>
  <si>
    <t>BERTOLI</t>
  </si>
  <si>
    <t>VITAMINA RUNNING TEAM</t>
  </si>
  <si>
    <t>GARGIULO</t>
  </si>
  <si>
    <t>MORETTI</t>
  </si>
  <si>
    <t>BITONTO RUNNERS</t>
  </si>
  <si>
    <t>R.C.F.</t>
  </si>
  <si>
    <t>GUCCIONE</t>
  </si>
  <si>
    <t>POD MARATONA DI ROMA</t>
  </si>
  <si>
    <t>ATL ENI</t>
  </si>
  <si>
    <t>CALORE</t>
  </si>
  <si>
    <t>TRESCA</t>
  </si>
  <si>
    <t>MEZZAMARATONA A STAFFETTA</t>
  </si>
  <si>
    <t>BILLI</t>
  </si>
  <si>
    <t>VILLA PAMPHILI</t>
  </si>
  <si>
    <t>SCARAPECCHIA</t>
  </si>
  <si>
    <t>BUGARINI</t>
  </si>
  <si>
    <t>PAPI</t>
  </si>
  <si>
    <t>MARTORELLI</t>
  </si>
  <si>
    <t>VALENTE</t>
  </si>
  <si>
    <t>VELEDA</t>
  </si>
  <si>
    <t>F</t>
  </si>
  <si>
    <t>OSTIA RUNNERS</t>
  </si>
  <si>
    <t>PIZZO</t>
  </si>
  <si>
    <t>GIANSIRACUSA</t>
  </si>
  <si>
    <t>ANSELMI</t>
  </si>
  <si>
    <t>NINO</t>
  </si>
  <si>
    <t>PROCACCINI</t>
  </si>
  <si>
    <t>GOTTI</t>
  </si>
  <si>
    <t>ROMA ROAD RUNNERS</t>
  </si>
  <si>
    <t>ASD ENEA</t>
  </si>
  <si>
    <t>DE AMICIS</t>
  </si>
  <si>
    <t>ADAMO</t>
  </si>
  <si>
    <t>POD PRENESTE</t>
  </si>
  <si>
    <t>GRANDE</t>
  </si>
  <si>
    <t>SERI</t>
  </si>
  <si>
    <t>DI SANTO</t>
  </si>
  <si>
    <t>PETER PAN</t>
  </si>
  <si>
    <t>PREZIOSI</t>
  </si>
  <si>
    <t>OASI</t>
  </si>
  <si>
    <t>VIVIANI</t>
  </si>
  <si>
    <t>JEAN LOUIS</t>
  </si>
  <si>
    <t>PASTORI</t>
  </si>
  <si>
    <t>FEDRIZZI</t>
  </si>
  <si>
    <t>BARTOLOMUCCI</t>
  </si>
  <si>
    <t>ILIA</t>
  </si>
  <si>
    <t>GIOVINAZZI</t>
  </si>
  <si>
    <t>BITTERMAN</t>
  </si>
  <si>
    <t>OLIMPIA</t>
  </si>
  <si>
    <t>PANUNZI</t>
  </si>
  <si>
    <t>PACENZA</t>
  </si>
  <si>
    <t>MAZZOCCHI</t>
  </si>
  <si>
    <t>FIACCAVENTO</t>
  </si>
  <si>
    <t>Un miglio per Giuliano</t>
  </si>
  <si>
    <t>Roma (RM) Italia - Sabato 12/01/2013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</si>
  <si>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</si>
  <si>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</si>
  <si>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</si>
  <si>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</si>
  <si>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</si>
  <si>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</si>
  <si>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</si>
  <si>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</si>
  <si>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</si>
  <si>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</si>
  <si>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</si>
  <si>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</si>
  <si>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LBM SPORT TEAM</t>
  </si>
  <si>
    <t>GIANLUCA</t>
  </si>
  <si>
    <t>LUCA</t>
  </si>
  <si>
    <t>DARIO</t>
  </si>
  <si>
    <t>GIULIO</t>
  </si>
  <si>
    <t>ALESSANDRO</t>
  </si>
  <si>
    <t>ANGELO</t>
  </si>
  <si>
    <t>FRANCESCO</t>
  </si>
  <si>
    <t>DAVIDE</t>
  </si>
  <si>
    <t>EMILIO</t>
  </si>
  <si>
    <t>MARATHON CLUB ROMA</t>
  </si>
  <si>
    <t>LUCIANO</t>
  </si>
  <si>
    <t>ROBERTO</t>
  </si>
  <si>
    <t>BRUNO</t>
  </si>
  <si>
    <t>FRANCO</t>
  </si>
  <si>
    <t>MASSIMO</t>
  </si>
  <si>
    <t>MAURIZIO</t>
  </si>
  <si>
    <t>MARIO</t>
  </si>
  <si>
    <t>MASSIMILIANO</t>
  </si>
  <si>
    <t>DANIELE</t>
  </si>
  <si>
    <t>PAOLO</t>
  </si>
  <si>
    <t>MICHELE</t>
  </si>
  <si>
    <t>GIOVANNI</t>
  </si>
  <si>
    <t>ANTONIO</t>
  </si>
  <si>
    <t>INDIVIDUALE</t>
  </si>
  <si>
    <t>DOMENICO</t>
  </si>
  <si>
    <t>ALBERTO</t>
  </si>
  <si>
    <t>A.S.D. PODISTICA SOLIDARIETA'</t>
  </si>
  <si>
    <t>VINCENZO</t>
  </si>
  <si>
    <t>TRABUCCO</t>
  </si>
  <si>
    <t>PIETRO</t>
  </si>
  <si>
    <t>GIANCARLO</t>
  </si>
  <si>
    <t>SERGIO</t>
  </si>
  <si>
    <t>OLIMPIA 2004</t>
  </si>
  <si>
    <t>ANTONINO</t>
  </si>
  <si>
    <t>PARISI</t>
  </si>
  <si>
    <t>DI GENNARO</t>
  </si>
  <si>
    <t>SALVATORE</t>
  </si>
  <si>
    <t>DE ANGELIS</t>
  </si>
  <si>
    <t>LUCIA</t>
  </si>
  <si>
    <t>MALDERA</t>
  </si>
  <si>
    <t>MARIA CRISTINA</t>
  </si>
  <si>
    <t>ALESSANDRA</t>
  </si>
  <si>
    <t>LORENZA</t>
  </si>
  <si>
    <t>GENNARO</t>
  </si>
  <si>
    <t>BELTRONE</t>
  </si>
  <si>
    <t>PETRUCCI</t>
  </si>
  <si>
    <t>RUSSO</t>
  </si>
  <si>
    <t>GIANNINI</t>
  </si>
  <si>
    <t>SIRAGUSA</t>
  </si>
  <si>
    <t>BELLOMO</t>
  </si>
  <si>
    <t>ADRIANO</t>
  </si>
  <si>
    <t>LUCCI</t>
  </si>
  <si>
    <t>GEMMA</t>
  </si>
  <si>
    <t>ROSSETTI</t>
  </si>
  <si>
    <t>GOLVELLI</t>
  </si>
  <si>
    <t>CARLETTI</t>
  </si>
  <si>
    <t>DANIEL</t>
  </si>
  <si>
    <t>PATRIZIA</t>
  </si>
  <si>
    <t>ZARATTI</t>
  </si>
  <si>
    <t>CHIATTI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</si>
</sst>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5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63</v>
      </c>
      <c r="B3" s="30"/>
      <c r="C3" s="30"/>
      <c r="D3" s="30"/>
      <c r="E3" s="30"/>
      <c r="F3" s="30"/>
      <c r="G3" s="30"/>
      <c r="H3" s="3" t="s">
        <v>65</v>
      </c>
      <c r="I3" s="4">
        <v>1.609</v>
      </c>
    </row>
    <row r="4" spans="1:9" ht="37.5" customHeight="1">
      <c r="A4" s="5" t="s">
        <v>66</v>
      </c>
      <c r="B4" s="6" t="s">
        <v>67</v>
      </c>
      <c r="C4" s="7" t="s">
        <v>68</v>
      </c>
      <c r="D4" s="7" t="s">
        <v>69</v>
      </c>
      <c r="E4" s="8" t="s">
        <v>70</v>
      </c>
      <c r="F4" s="7" t="s">
        <v>71</v>
      </c>
      <c r="G4" s="7" t="s">
        <v>72</v>
      </c>
      <c r="H4" s="9" t="s">
        <v>73</v>
      </c>
      <c r="I4" s="9" t="s">
        <v>74</v>
      </c>
    </row>
    <row r="5" spans="1:9" s="13" customFormat="1" ht="15" customHeight="1">
      <c r="A5" s="10">
        <v>1</v>
      </c>
      <c r="B5" s="11" t="s">
        <v>1</v>
      </c>
      <c r="C5" s="11" t="s">
        <v>95</v>
      </c>
      <c r="D5" s="10" t="s">
        <v>6</v>
      </c>
      <c r="E5" s="11" t="s">
        <v>7</v>
      </c>
      <c r="F5" s="26">
        <v>0.0035532407407407405</v>
      </c>
      <c r="G5" s="10" t="str">
        <f aca="true" t="shared" si="0" ref="G5:G60">TEXT(INT((HOUR(F5)*3600+MINUTE(F5)*60+SECOND(F5))/$I$3/60),"0")&amp;"."&amp;TEXT(MOD((HOUR(F5)*3600+MINUTE(F5)*60+SECOND(F5))/$I$3,60),"00")&amp;"/km"</f>
        <v>3.11/km</v>
      </c>
      <c r="H5" s="12">
        <f aca="true" t="shared" si="1" ref="H5:H60">F5-$F$5</f>
        <v>0</v>
      </c>
      <c r="I5" s="12">
        <f>F5-INDEX($F$5:$F$143,MATCH(D5,$D$5:$D$143,0))</f>
        <v>0</v>
      </c>
    </row>
    <row r="6" spans="1:9" s="13" customFormat="1" ht="15" customHeight="1">
      <c r="A6" s="14">
        <v>2</v>
      </c>
      <c r="B6" s="15" t="s">
        <v>8</v>
      </c>
      <c r="C6" s="15" t="s">
        <v>81</v>
      </c>
      <c r="D6" s="14" t="s">
        <v>6</v>
      </c>
      <c r="E6" s="15" t="s">
        <v>9</v>
      </c>
      <c r="F6" s="26">
        <v>0.0035648148148148154</v>
      </c>
      <c r="G6" s="14" t="str">
        <f t="shared" si="0"/>
        <v>3.11/km</v>
      </c>
      <c r="H6" s="16">
        <f t="shared" si="1"/>
        <v>1.1574074074074871E-05</v>
      </c>
      <c r="I6" s="16">
        <f>F6-INDEX($F$5:$F$143,MATCH(D6,$D$5:$D$143,0))</f>
        <v>1.1574074074074871E-05</v>
      </c>
    </row>
    <row r="7" spans="1:9" s="13" customFormat="1" ht="15" customHeight="1">
      <c r="A7" s="14">
        <v>3</v>
      </c>
      <c r="B7" s="15" t="s">
        <v>10</v>
      </c>
      <c r="C7" s="15" t="s">
        <v>94</v>
      </c>
      <c r="D7" s="14" t="s">
        <v>6</v>
      </c>
      <c r="E7" s="15" t="s">
        <v>109</v>
      </c>
      <c r="F7" s="26">
        <v>0.0036342592592592594</v>
      </c>
      <c r="G7" s="14" t="str">
        <f t="shared" si="0"/>
        <v>3.15/km</v>
      </c>
      <c r="H7" s="16">
        <f t="shared" si="1"/>
        <v>8.10185185185189E-05</v>
      </c>
      <c r="I7" s="16">
        <f>F7-INDEX($F$5:$F$143,MATCH(D7,$D$5:$D$143,0))</f>
        <v>8.10185185185189E-05</v>
      </c>
    </row>
    <row r="8" spans="1:9" s="13" customFormat="1" ht="15" customHeight="1">
      <c r="A8" s="14">
        <v>4</v>
      </c>
      <c r="B8" s="15" t="s">
        <v>121</v>
      </c>
      <c r="C8" s="15" t="s">
        <v>85</v>
      </c>
      <c r="D8" s="14" t="s">
        <v>6</v>
      </c>
      <c r="E8" s="15" t="s">
        <v>86</v>
      </c>
      <c r="F8" s="26">
        <v>0.003645833333333333</v>
      </c>
      <c r="G8" s="14" t="str">
        <f t="shared" si="0"/>
        <v>3.16/km</v>
      </c>
      <c r="H8" s="16">
        <f t="shared" si="1"/>
        <v>9.259259259259247E-05</v>
      </c>
      <c r="I8" s="16">
        <f>F8-INDEX($F$5:$F$143,MATCH(D8,$D$5:$D$143,0))</f>
        <v>9.259259259259247E-05</v>
      </c>
    </row>
    <row r="9" spans="1:9" s="13" customFormat="1" ht="15" customHeight="1">
      <c r="A9" s="14">
        <v>5</v>
      </c>
      <c r="B9" s="15" t="s">
        <v>0</v>
      </c>
      <c r="C9" s="15" t="s">
        <v>84</v>
      </c>
      <c r="D9" s="14" t="s">
        <v>6</v>
      </c>
      <c r="E9" s="15" t="s">
        <v>11</v>
      </c>
      <c r="F9" s="26">
        <v>0.0036689814814814814</v>
      </c>
      <c r="G9" s="14" t="str">
        <f t="shared" si="0"/>
        <v>3.17/km</v>
      </c>
      <c r="H9" s="16">
        <f t="shared" si="1"/>
        <v>0.00011574074074074091</v>
      </c>
      <c r="I9" s="16">
        <f>F9-INDEX($F$5:$F$143,MATCH(D9,$D$5:$D$143,0))</f>
        <v>0.00011574074074074091</v>
      </c>
    </row>
    <row r="10" spans="1:9" s="13" customFormat="1" ht="15" customHeight="1">
      <c r="A10" s="33">
        <v>6</v>
      </c>
      <c r="B10" s="34" t="s">
        <v>12</v>
      </c>
      <c r="C10" s="34" t="s">
        <v>78</v>
      </c>
      <c r="D10" s="33" t="s">
        <v>6</v>
      </c>
      <c r="E10" s="34" t="s">
        <v>103</v>
      </c>
      <c r="F10" s="37">
        <v>0.0036805555555555554</v>
      </c>
      <c r="G10" s="33" t="str">
        <f t="shared" si="0"/>
        <v>3.18/km</v>
      </c>
      <c r="H10" s="35">
        <f t="shared" si="1"/>
        <v>0.0001273148148148149</v>
      </c>
      <c r="I10" s="35">
        <f>F10-INDEX($F$5:$F$143,MATCH(D10,$D$5:$D$143,0))</f>
        <v>0.0001273148148148149</v>
      </c>
    </row>
    <row r="11" spans="1:9" s="13" customFormat="1" ht="15" customHeight="1">
      <c r="A11" s="14">
        <v>7</v>
      </c>
      <c r="B11" s="15" t="s">
        <v>130</v>
      </c>
      <c r="C11" s="15" t="s">
        <v>107</v>
      </c>
      <c r="D11" s="14" t="s">
        <v>6</v>
      </c>
      <c r="E11" s="15" t="s">
        <v>109</v>
      </c>
      <c r="F11" s="26">
        <v>0.00369212962962963</v>
      </c>
      <c r="G11" s="14" t="str">
        <f t="shared" si="0"/>
        <v>3.18/km</v>
      </c>
      <c r="H11" s="16">
        <f t="shared" si="1"/>
        <v>0.00013888888888888935</v>
      </c>
      <c r="I11" s="16">
        <f>F11-INDEX($F$5:$F$143,MATCH(D11,$D$5:$D$143,0))</f>
        <v>0.00013888888888888935</v>
      </c>
    </row>
    <row r="12" spans="1:9" s="13" customFormat="1" ht="15" customHeight="1">
      <c r="A12" s="14">
        <v>8</v>
      </c>
      <c r="B12" s="15" t="s">
        <v>13</v>
      </c>
      <c r="C12" s="15" t="s">
        <v>101</v>
      </c>
      <c r="D12" s="14" t="s">
        <v>6</v>
      </c>
      <c r="E12" s="15" t="s">
        <v>14</v>
      </c>
      <c r="F12" s="26">
        <v>0.0038425925925925923</v>
      </c>
      <c r="G12" s="14" t="str">
        <f t="shared" si="0"/>
        <v>3.26/km</v>
      </c>
      <c r="H12" s="16">
        <f t="shared" si="1"/>
        <v>0.00028935185185185184</v>
      </c>
      <c r="I12" s="16">
        <f>F12-INDEX($F$5:$F$143,MATCH(D12,$D$5:$D$143,0))</f>
        <v>0.00028935185185185184</v>
      </c>
    </row>
    <row r="13" spans="1:9" s="13" customFormat="1" ht="15" customHeight="1">
      <c r="A13" s="14">
        <v>9</v>
      </c>
      <c r="B13" s="15" t="s">
        <v>4</v>
      </c>
      <c r="C13" s="15" t="s">
        <v>92</v>
      </c>
      <c r="D13" s="14" t="s">
        <v>6</v>
      </c>
      <c r="E13" s="15" t="s">
        <v>7</v>
      </c>
      <c r="F13" s="26">
        <v>0.0038541666666666668</v>
      </c>
      <c r="G13" s="14" t="str">
        <f t="shared" si="0"/>
        <v>3.27/km</v>
      </c>
      <c r="H13" s="16">
        <f t="shared" si="1"/>
        <v>0.0003009259259259263</v>
      </c>
      <c r="I13" s="16">
        <f>F13-INDEX($F$5:$F$143,MATCH(D13,$D$5:$D$143,0))</f>
        <v>0.0003009259259259263</v>
      </c>
    </row>
    <row r="14" spans="1:9" s="13" customFormat="1" ht="15" customHeight="1">
      <c r="A14" s="14">
        <v>10</v>
      </c>
      <c r="B14" s="15" t="s">
        <v>114</v>
      </c>
      <c r="C14" s="15" t="s">
        <v>127</v>
      </c>
      <c r="D14" s="14" t="s">
        <v>6</v>
      </c>
      <c r="E14" s="15" t="s">
        <v>15</v>
      </c>
      <c r="F14" s="26">
        <v>0.0038888888888888883</v>
      </c>
      <c r="G14" s="14" t="str">
        <f t="shared" si="0"/>
        <v>3.29/km</v>
      </c>
      <c r="H14" s="16">
        <f t="shared" si="1"/>
        <v>0.00033564814814814785</v>
      </c>
      <c r="I14" s="16">
        <f>F14-INDEX($F$5:$F$143,MATCH(D14,$D$5:$D$143,0))</f>
        <v>0.00033564814814814785</v>
      </c>
    </row>
    <row r="15" spans="1:9" s="13" customFormat="1" ht="15" customHeight="1">
      <c r="A15" s="14">
        <v>11</v>
      </c>
      <c r="B15" s="15" t="s">
        <v>16</v>
      </c>
      <c r="C15" s="15" t="s">
        <v>79</v>
      </c>
      <c r="D15" s="14" t="s">
        <v>6</v>
      </c>
      <c r="E15" s="15" t="s">
        <v>17</v>
      </c>
      <c r="F15" s="26">
        <v>0.004016203703703703</v>
      </c>
      <c r="G15" s="14" t="str">
        <f t="shared" si="0"/>
        <v>3.36/km</v>
      </c>
      <c r="H15" s="16">
        <f t="shared" si="1"/>
        <v>0.00046296296296296276</v>
      </c>
      <c r="I15" s="16">
        <f>F15-INDEX($F$5:$F$143,MATCH(D15,$D$5:$D$143,0))</f>
        <v>0.00046296296296296276</v>
      </c>
    </row>
    <row r="16" spans="1:9" s="13" customFormat="1" ht="15" customHeight="1">
      <c r="A16" s="14">
        <v>12</v>
      </c>
      <c r="B16" s="15" t="s">
        <v>125</v>
      </c>
      <c r="C16" s="15" t="s">
        <v>102</v>
      </c>
      <c r="D16" s="14" t="s">
        <v>6</v>
      </c>
      <c r="E16" s="15" t="s">
        <v>86</v>
      </c>
      <c r="F16" s="26">
        <v>0.004050925925925926</v>
      </c>
      <c r="G16" s="14" t="str">
        <f t="shared" si="0"/>
        <v>3.38/km</v>
      </c>
      <c r="H16" s="16">
        <f t="shared" si="1"/>
        <v>0.0004976851851851852</v>
      </c>
      <c r="I16" s="16">
        <f>F16-INDEX($F$5:$F$143,MATCH(D16,$D$5:$D$143,0))</f>
        <v>0.0004976851851851852</v>
      </c>
    </row>
    <row r="17" spans="1:9" s="13" customFormat="1" ht="15" customHeight="1">
      <c r="A17" s="14">
        <v>13</v>
      </c>
      <c r="B17" s="15" t="s">
        <v>125</v>
      </c>
      <c r="C17" s="15" t="s">
        <v>106</v>
      </c>
      <c r="D17" s="14" t="s">
        <v>6</v>
      </c>
      <c r="E17" s="15" t="s">
        <v>86</v>
      </c>
      <c r="F17" s="26">
        <v>0.0040625</v>
      </c>
      <c r="G17" s="14" t="str">
        <f t="shared" si="0"/>
        <v>3.38/km</v>
      </c>
      <c r="H17" s="16">
        <f t="shared" si="1"/>
        <v>0.0005092592592592596</v>
      </c>
      <c r="I17" s="16">
        <f>F17-INDEX($F$5:$F$143,MATCH(D17,$D$5:$D$143,0))</f>
        <v>0.0005092592592592596</v>
      </c>
    </row>
    <row r="18" spans="1:9" s="13" customFormat="1" ht="15" customHeight="1">
      <c r="A18" s="14">
        <v>14</v>
      </c>
      <c r="B18" s="15" t="s">
        <v>105</v>
      </c>
      <c r="C18" s="15" t="s">
        <v>99</v>
      </c>
      <c r="D18" s="14" t="s">
        <v>6</v>
      </c>
      <c r="E18" s="15" t="s">
        <v>15</v>
      </c>
      <c r="F18" s="26">
        <v>0.004074074074074075</v>
      </c>
      <c r="G18" s="14" t="str">
        <f t="shared" si="0"/>
        <v>3.39/km</v>
      </c>
      <c r="H18" s="16">
        <f t="shared" si="1"/>
        <v>0.0005208333333333341</v>
      </c>
      <c r="I18" s="16">
        <f>F18-INDEX($F$5:$F$143,MATCH(D18,$D$5:$D$143,0))</f>
        <v>0.0005208333333333341</v>
      </c>
    </row>
    <row r="19" spans="1:9" s="13" customFormat="1" ht="15" customHeight="1">
      <c r="A19" s="14">
        <v>15</v>
      </c>
      <c r="B19" s="15" t="s">
        <v>132</v>
      </c>
      <c r="C19" s="15" t="s">
        <v>77</v>
      </c>
      <c r="D19" s="14" t="s">
        <v>6</v>
      </c>
      <c r="E19" s="15" t="s">
        <v>76</v>
      </c>
      <c r="F19" s="26">
        <v>0.004085648148148148</v>
      </c>
      <c r="G19" s="14" t="str">
        <f t="shared" si="0"/>
        <v>3.39/km</v>
      </c>
      <c r="H19" s="16">
        <f t="shared" si="1"/>
        <v>0.0005324074074074077</v>
      </c>
      <c r="I19" s="16">
        <f>F19-INDEX($F$5:$F$143,MATCH(D19,$D$5:$D$143,0))</f>
        <v>0.0005324074074074077</v>
      </c>
    </row>
    <row r="20" spans="1:9" s="13" customFormat="1" ht="15" customHeight="1">
      <c r="A20" s="14">
        <v>16</v>
      </c>
      <c r="B20" s="15" t="s">
        <v>135</v>
      </c>
      <c r="C20" s="15" t="s">
        <v>82</v>
      </c>
      <c r="D20" s="14" t="s">
        <v>6</v>
      </c>
      <c r="E20" s="15" t="s">
        <v>7</v>
      </c>
      <c r="F20" s="26">
        <v>0.004155092592592593</v>
      </c>
      <c r="G20" s="14" t="str">
        <f t="shared" si="0"/>
        <v>3.43/km</v>
      </c>
      <c r="H20" s="16">
        <f t="shared" si="1"/>
        <v>0.0006018518518518525</v>
      </c>
      <c r="I20" s="16">
        <f>F20-INDEX($F$5:$F$143,MATCH(D20,$D$5:$D$143,0))</f>
        <v>0.0006018518518518525</v>
      </c>
    </row>
    <row r="21" spans="1:9" s="13" customFormat="1" ht="15" customHeight="1">
      <c r="A21" s="14">
        <v>17</v>
      </c>
      <c r="B21" s="15" t="s">
        <v>126</v>
      </c>
      <c r="C21" s="15" t="s">
        <v>83</v>
      </c>
      <c r="D21" s="14" t="s">
        <v>6</v>
      </c>
      <c r="E21" s="15" t="s">
        <v>18</v>
      </c>
      <c r="F21" s="26">
        <v>0.004155092592592593</v>
      </c>
      <c r="G21" s="14" t="str">
        <f t="shared" si="0"/>
        <v>3.43/km</v>
      </c>
      <c r="H21" s="16">
        <f t="shared" si="1"/>
        <v>0.0006018518518518525</v>
      </c>
      <c r="I21" s="16">
        <f>F21-INDEX($F$5:$F$143,MATCH(D21,$D$5:$D$143,0))</f>
        <v>0.0006018518518518525</v>
      </c>
    </row>
    <row r="22" spans="1:9" s="13" customFormat="1" ht="15" customHeight="1">
      <c r="A22" s="14">
        <v>18</v>
      </c>
      <c r="B22" s="15" t="s">
        <v>19</v>
      </c>
      <c r="C22" s="15" t="s">
        <v>120</v>
      </c>
      <c r="D22" s="14" t="s">
        <v>6</v>
      </c>
      <c r="E22" s="15" t="s">
        <v>7</v>
      </c>
      <c r="F22" s="26">
        <v>0.004155092592592593</v>
      </c>
      <c r="G22" s="14" t="str">
        <f t="shared" si="0"/>
        <v>3.43/km</v>
      </c>
      <c r="H22" s="16">
        <f t="shared" si="1"/>
        <v>0.0006018518518518525</v>
      </c>
      <c r="I22" s="16">
        <f>F22-INDEX($F$5:$F$143,MATCH(D22,$D$5:$D$143,0))</f>
        <v>0.0006018518518518525</v>
      </c>
    </row>
    <row r="23" spans="1:9" s="13" customFormat="1" ht="15" customHeight="1">
      <c r="A23" s="14">
        <v>19</v>
      </c>
      <c r="B23" s="15" t="s">
        <v>20</v>
      </c>
      <c r="C23" s="15" t="s">
        <v>83</v>
      </c>
      <c r="D23" s="14" t="s">
        <v>6</v>
      </c>
      <c r="E23" s="15" t="s">
        <v>21</v>
      </c>
      <c r="F23" s="26">
        <v>0.00431712962962963</v>
      </c>
      <c r="G23" s="14" t="str">
        <f t="shared" si="0"/>
        <v>3.52/km</v>
      </c>
      <c r="H23" s="16">
        <f t="shared" si="1"/>
        <v>0.0007638888888888895</v>
      </c>
      <c r="I23" s="16">
        <f>F23-INDEX($F$5:$F$143,MATCH(D23,$D$5:$D$143,0))</f>
        <v>0.0007638888888888895</v>
      </c>
    </row>
    <row r="24" spans="1:9" s="13" customFormat="1" ht="15" customHeight="1">
      <c r="A24" s="14">
        <v>20</v>
      </c>
      <c r="B24" s="15" t="s">
        <v>22</v>
      </c>
      <c r="C24" s="15" t="s">
        <v>88</v>
      </c>
      <c r="D24" s="14" t="s">
        <v>6</v>
      </c>
      <c r="E24" s="15" t="s">
        <v>7</v>
      </c>
      <c r="F24" s="26">
        <v>0.004340277777777778</v>
      </c>
      <c r="G24" s="14" t="str">
        <f t="shared" si="0"/>
        <v>3.53/km</v>
      </c>
      <c r="H24" s="16">
        <f t="shared" si="1"/>
        <v>0.0007870370370370375</v>
      </c>
      <c r="I24" s="16">
        <f>F24-INDEX($F$5:$F$143,MATCH(D24,$D$5:$D$143,0))</f>
        <v>0.0007870370370370375</v>
      </c>
    </row>
    <row r="25" spans="1:9" s="13" customFormat="1" ht="15" customHeight="1">
      <c r="A25" s="14">
        <v>21</v>
      </c>
      <c r="B25" s="15" t="s">
        <v>124</v>
      </c>
      <c r="C25" s="15" t="s">
        <v>107</v>
      </c>
      <c r="D25" s="14" t="s">
        <v>6</v>
      </c>
      <c r="E25" s="15" t="s">
        <v>23</v>
      </c>
      <c r="F25" s="26">
        <v>0.004363425925925926</v>
      </c>
      <c r="G25" s="14" t="str">
        <f t="shared" si="0"/>
        <v>3.54/km</v>
      </c>
      <c r="H25" s="16">
        <f t="shared" si="1"/>
        <v>0.0008101851851851855</v>
      </c>
      <c r="I25" s="16">
        <f>F25-INDEX($F$5:$F$143,MATCH(D25,$D$5:$D$143,0))</f>
        <v>0.0008101851851851855</v>
      </c>
    </row>
    <row r="26" spans="1:9" s="13" customFormat="1" ht="15" customHeight="1">
      <c r="A26" s="14">
        <v>22</v>
      </c>
      <c r="B26" s="15" t="s">
        <v>24</v>
      </c>
      <c r="C26" s="15" t="s">
        <v>110</v>
      </c>
      <c r="D26" s="14" t="s">
        <v>6</v>
      </c>
      <c r="E26" s="15" t="s">
        <v>86</v>
      </c>
      <c r="F26" s="26">
        <v>0.004386574074074074</v>
      </c>
      <c r="G26" s="14" t="str">
        <f t="shared" si="0"/>
        <v>3.56/km</v>
      </c>
      <c r="H26" s="16">
        <f t="shared" si="1"/>
        <v>0.0008333333333333335</v>
      </c>
      <c r="I26" s="16">
        <f>F26-INDEX($F$5:$F$143,MATCH(D26,$D$5:$D$143,0))</f>
        <v>0.0008333333333333335</v>
      </c>
    </row>
    <row r="27" spans="1:9" s="13" customFormat="1" ht="15" customHeight="1">
      <c r="A27" s="14">
        <v>23</v>
      </c>
      <c r="B27" s="15" t="s">
        <v>122</v>
      </c>
      <c r="C27" s="15" t="s">
        <v>108</v>
      </c>
      <c r="D27" s="14" t="s">
        <v>6</v>
      </c>
      <c r="E27" s="15" t="s">
        <v>7</v>
      </c>
      <c r="F27" s="26">
        <v>0.004409722222222222</v>
      </c>
      <c r="G27" s="14" t="str">
        <f t="shared" si="0"/>
        <v>3.57/km</v>
      </c>
      <c r="H27" s="16">
        <f t="shared" si="1"/>
        <v>0.0008564814814814815</v>
      </c>
      <c r="I27" s="16">
        <f>F27-INDEX($F$5:$F$143,MATCH(D27,$D$5:$D$143,0))</f>
        <v>0.0008564814814814815</v>
      </c>
    </row>
    <row r="28" spans="1:9" s="17" customFormat="1" ht="15" customHeight="1">
      <c r="A28" s="14">
        <v>24</v>
      </c>
      <c r="B28" s="15" t="s">
        <v>25</v>
      </c>
      <c r="C28" s="15" t="s">
        <v>80</v>
      </c>
      <c r="D28" s="14" t="s">
        <v>6</v>
      </c>
      <c r="E28" s="15" t="s">
        <v>7</v>
      </c>
      <c r="F28" s="26">
        <v>0.0044444444444444444</v>
      </c>
      <c r="G28" s="14" t="str">
        <f t="shared" si="0"/>
        <v>3.59/km</v>
      </c>
      <c r="H28" s="16">
        <f t="shared" si="1"/>
        <v>0.000891203703703704</v>
      </c>
      <c r="I28" s="16">
        <f>F28-INDEX($F$5:$F$143,MATCH(D28,$D$5:$D$143,0))</f>
        <v>0.000891203703703704</v>
      </c>
    </row>
    <row r="29" spans="1:9" ht="15" customHeight="1">
      <c r="A29" s="33">
        <v>25</v>
      </c>
      <c r="B29" s="34" t="s">
        <v>131</v>
      </c>
      <c r="C29" s="34" t="s">
        <v>98</v>
      </c>
      <c r="D29" s="33" t="s">
        <v>6</v>
      </c>
      <c r="E29" s="34" t="s">
        <v>103</v>
      </c>
      <c r="F29" s="37">
        <v>0.004467592592592593</v>
      </c>
      <c r="G29" s="33" t="str">
        <f t="shared" si="0"/>
        <v>3.60/km</v>
      </c>
      <c r="H29" s="35">
        <f t="shared" si="1"/>
        <v>0.0009143518518518528</v>
      </c>
      <c r="I29" s="35">
        <f>F29-INDEX($F$5:$F$143,MATCH(D29,$D$5:$D$143,0))</f>
        <v>0.0009143518518518528</v>
      </c>
    </row>
    <row r="30" spans="1:9" ht="15" customHeight="1">
      <c r="A30" s="14">
        <v>26</v>
      </c>
      <c r="B30" s="15" t="s">
        <v>26</v>
      </c>
      <c r="C30" s="15" t="s">
        <v>87</v>
      </c>
      <c r="D30" s="14" t="s">
        <v>6</v>
      </c>
      <c r="E30" s="15" t="s">
        <v>7</v>
      </c>
      <c r="F30" s="26">
        <v>0.004548611111111111</v>
      </c>
      <c r="G30" s="14" t="str">
        <f t="shared" si="0"/>
        <v>4.04/km</v>
      </c>
      <c r="H30" s="16">
        <f t="shared" si="1"/>
        <v>0.0009953703703703704</v>
      </c>
      <c r="I30" s="16">
        <f>F30-INDEX($F$5:$F$143,MATCH(D30,$D$5:$D$143,0))</f>
        <v>0.0009953703703703704</v>
      </c>
    </row>
    <row r="31" spans="1:9" ht="15" customHeight="1">
      <c r="A31" s="14">
        <v>27</v>
      </c>
      <c r="B31" s="15" t="s">
        <v>27</v>
      </c>
      <c r="C31" s="15" t="s">
        <v>88</v>
      </c>
      <c r="D31" s="14" t="s">
        <v>6</v>
      </c>
      <c r="E31" s="15" t="s">
        <v>7</v>
      </c>
      <c r="F31" s="26">
        <v>0.004594907407407408</v>
      </c>
      <c r="G31" s="14" t="str">
        <f t="shared" si="0"/>
        <v>4.07/km</v>
      </c>
      <c r="H31" s="16">
        <f t="shared" si="1"/>
        <v>0.0010416666666666673</v>
      </c>
      <c r="I31" s="16">
        <f>F31-INDEX($F$5:$F$143,MATCH(D31,$D$5:$D$143,0))</f>
        <v>0.0010416666666666673</v>
      </c>
    </row>
    <row r="32" spans="1:9" ht="15" customHeight="1">
      <c r="A32" s="14">
        <v>28</v>
      </c>
      <c r="B32" s="15" t="s">
        <v>28</v>
      </c>
      <c r="C32" s="15" t="s">
        <v>29</v>
      </c>
      <c r="D32" s="14" t="s">
        <v>30</v>
      </c>
      <c r="E32" s="15" t="s">
        <v>31</v>
      </c>
      <c r="F32" s="26">
        <v>0.004641203703703704</v>
      </c>
      <c r="G32" s="14" t="str">
        <f t="shared" si="0"/>
        <v>4.09/km</v>
      </c>
      <c r="H32" s="16">
        <f t="shared" si="1"/>
        <v>0.0010879629629629633</v>
      </c>
      <c r="I32" s="16">
        <f>F32-INDEX($F$5:$F$143,MATCH(D32,$D$5:$D$143,0))</f>
        <v>0</v>
      </c>
    </row>
    <row r="33" spans="1:9" ht="15" customHeight="1">
      <c r="A33" s="14">
        <v>29</v>
      </c>
      <c r="B33" s="15" t="s">
        <v>32</v>
      </c>
      <c r="C33" s="15" t="s">
        <v>104</v>
      </c>
      <c r="D33" s="14" t="s">
        <v>6</v>
      </c>
      <c r="E33" s="15" t="s">
        <v>7</v>
      </c>
      <c r="F33" s="26">
        <v>0.004652777777777777</v>
      </c>
      <c r="G33" s="14" t="str">
        <f t="shared" si="0"/>
        <v>4.10/km</v>
      </c>
      <c r="H33" s="16">
        <f t="shared" si="1"/>
        <v>0.0010995370370370369</v>
      </c>
      <c r="I33" s="16">
        <f>F33-INDEX($F$5:$F$143,MATCH(D33,$D$5:$D$143,0))</f>
        <v>0.0010995370370370369</v>
      </c>
    </row>
    <row r="34" spans="1:9" ht="15" customHeight="1">
      <c r="A34" s="14">
        <v>30</v>
      </c>
      <c r="B34" s="15" t="s">
        <v>33</v>
      </c>
      <c r="C34" s="15" t="s">
        <v>113</v>
      </c>
      <c r="D34" s="14" t="s">
        <v>6</v>
      </c>
      <c r="E34" s="15" t="s">
        <v>7</v>
      </c>
      <c r="F34" s="26">
        <v>0.004699074074074074</v>
      </c>
      <c r="G34" s="14" t="str">
        <f t="shared" si="0"/>
        <v>4.12/km</v>
      </c>
      <c r="H34" s="16">
        <f t="shared" si="1"/>
        <v>0.0011458333333333338</v>
      </c>
      <c r="I34" s="16">
        <f>F34-INDEX($F$5:$F$143,MATCH(D34,$D$5:$D$143,0))</f>
        <v>0.0011458333333333338</v>
      </c>
    </row>
    <row r="35" spans="1:9" ht="15" customHeight="1">
      <c r="A35" s="14">
        <v>31</v>
      </c>
      <c r="B35" s="15" t="s">
        <v>34</v>
      </c>
      <c r="C35" s="15" t="s">
        <v>35</v>
      </c>
      <c r="D35" s="14" t="s">
        <v>6</v>
      </c>
      <c r="E35" s="15" t="s">
        <v>7</v>
      </c>
      <c r="F35" s="26">
        <v>0.004710648148148148</v>
      </c>
      <c r="G35" s="14" t="str">
        <f t="shared" si="0"/>
        <v>4.13/km</v>
      </c>
      <c r="H35" s="16">
        <f t="shared" si="1"/>
        <v>0.0011574074074074073</v>
      </c>
      <c r="I35" s="16">
        <f>F35-INDEX($F$5:$F$143,MATCH(D35,$D$5:$D$143,0))</f>
        <v>0.0011574074074074073</v>
      </c>
    </row>
    <row r="36" spans="1:9" ht="15" customHeight="1">
      <c r="A36" s="14">
        <v>32</v>
      </c>
      <c r="B36" s="15" t="s">
        <v>36</v>
      </c>
      <c r="C36" s="15" t="s">
        <v>104</v>
      </c>
      <c r="D36" s="14" t="s">
        <v>6</v>
      </c>
      <c r="E36" s="15" t="s">
        <v>100</v>
      </c>
      <c r="F36" s="26">
        <v>0.004733796296296296</v>
      </c>
      <c r="G36" s="14" t="str">
        <f t="shared" si="0"/>
        <v>4.14/km</v>
      </c>
      <c r="H36" s="16">
        <f t="shared" si="1"/>
        <v>0.0011805555555555554</v>
      </c>
      <c r="I36" s="16">
        <f>F36-INDEX($F$5:$F$143,MATCH(D36,$D$5:$D$143,0))</f>
        <v>0.0011805555555555554</v>
      </c>
    </row>
    <row r="37" spans="1:9" ht="15" customHeight="1">
      <c r="A37" s="14">
        <v>33</v>
      </c>
      <c r="B37" s="15" t="s">
        <v>37</v>
      </c>
      <c r="C37" s="15" t="s">
        <v>119</v>
      </c>
      <c r="D37" s="14" t="s">
        <v>30</v>
      </c>
      <c r="E37" s="15" t="s">
        <v>38</v>
      </c>
      <c r="F37" s="26">
        <v>0.004814814814814815</v>
      </c>
      <c r="G37" s="14" t="str">
        <f t="shared" si="0"/>
        <v>4.19/km</v>
      </c>
      <c r="H37" s="16">
        <f t="shared" si="1"/>
        <v>0.0012615740740740747</v>
      </c>
      <c r="I37" s="16">
        <f>F37-INDEX($F$5:$F$143,MATCH(D37,$D$5:$D$143,0))</f>
        <v>0.00017361111111111136</v>
      </c>
    </row>
    <row r="38" spans="1:9" ht="15" customHeight="1">
      <c r="A38" s="14">
        <v>34</v>
      </c>
      <c r="B38" s="15" t="s">
        <v>116</v>
      </c>
      <c r="C38" s="15" t="s">
        <v>75</v>
      </c>
      <c r="D38" s="14" t="s">
        <v>6</v>
      </c>
      <c r="E38" s="15" t="s">
        <v>39</v>
      </c>
      <c r="F38" s="26">
        <v>0.004837962962962963</v>
      </c>
      <c r="G38" s="14" t="str">
        <f t="shared" si="0"/>
        <v>4.20/km</v>
      </c>
      <c r="H38" s="16">
        <f t="shared" si="1"/>
        <v>0.0012847222222222227</v>
      </c>
      <c r="I38" s="16">
        <f>F38-INDEX($F$5:$F$143,MATCH(D38,$D$5:$D$143,0))</f>
        <v>0.0012847222222222227</v>
      </c>
    </row>
    <row r="39" spans="1:9" ht="15" customHeight="1">
      <c r="A39" s="14">
        <v>35</v>
      </c>
      <c r="B39" s="15" t="s">
        <v>40</v>
      </c>
      <c r="C39" s="15" t="s">
        <v>41</v>
      </c>
      <c r="D39" s="14" t="s">
        <v>6</v>
      </c>
      <c r="E39" s="15" t="s">
        <v>42</v>
      </c>
      <c r="F39" s="26">
        <v>0.004837962962962963</v>
      </c>
      <c r="G39" s="14" t="str">
        <f t="shared" si="0"/>
        <v>4.20/km</v>
      </c>
      <c r="H39" s="16">
        <f t="shared" si="1"/>
        <v>0.0012847222222222227</v>
      </c>
      <c r="I39" s="16">
        <f>F39-INDEX($F$5:$F$143,MATCH(D39,$D$5:$D$143,0))</f>
        <v>0.0012847222222222227</v>
      </c>
    </row>
    <row r="40" spans="1:9" ht="15" customHeight="1">
      <c r="A40" s="14">
        <v>36</v>
      </c>
      <c r="B40" s="15" t="s">
        <v>43</v>
      </c>
      <c r="C40" s="15" t="s">
        <v>90</v>
      </c>
      <c r="D40" s="14" t="s">
        <v>6</v>
      </c>
      <c r="E40" s="15" t="s">
        <v>7</v>
      </c>
      <c r="F40" s="26">
        <v>0.004872685185185186</v>
      </c>
      <c r="G40" s="14" t="str">
        <f t="shared" si="0"/>
        <v>4.22/km</v>
      </c>
      <c r="H40" s="16">
        <f t="shared" si="1"/>
        <v>0.0013194444444444451</v>
      </c>
      <c r="I40" s="16">
        <f>F40-INDEX($F$5:$F$143,MATCH(D40,$D$5:$D$143,0))</f>
        <v>0.0013194444444444451</v>
      </c>
    </row>
    <row r="41" spans="1:9" ht="15" customHeight="1">
      <c r="A41" s="14">
        <v>37</v>
      </c>
      <c r="B41" s="15" t="s">
        <v>111</v>
      </c>
      <c r="C41" s="15" t="s">
        <v>89</v>
      </c>
      <c r="D41" s="14" t="s">
        <v>6</v>
      </c>
      <c r="E41" s="15" t="s">
        <v>7</v>
      </c>
      <c r="F41" s="26">
        <v>0.004895833333333333</v>
      </c>
      <c r="G41" s="14" t="str">
        <f t="shared" si="0"/>
        <v>4.23/km</v>
      </c>
      <c r="H41" s="16">
        <f t="shared" si="1"/>
        <v>0.0013425925925925923</v>
      </c>
      <c r="I41" s="16">
        <f>F41-INDEX($F$5:$F$143,MATCH(D41,$D$5:$D$143,0))</f>
        <v>0.0013425925925925923</v>
      </c>
    </row>
    <row r="42" spans="1:9" ht="15" customHeight="1">
      <c r="A42" s="14">
        <v>38</v>
      </c>
      <c r="B42" s="15" t="s">
        <v>44</v>
      </c>
      <c r="C42" s="15" t="s">
        <v>91</v>
      </c>
      <c r="D42" s="14" t="s">
        <v>6</v>
      </c>
      <c r="E42" s="15" t="s">
        <v>7</v>
      </c>
      <c r="F42" s="26">
        <v>0.004895833333333333</v>
      </c>
      <c r="G42" s="14" t="str">
        <f t="shared" si="0"/>
        <v>4.23/km</v>
      </c>
      <c r="H42" s="16">
        <f t="shared" si="1"/>
        <v>0.0013425925925925923</v>
      </c>
      <c r="I42" s="16">
        <f>F42-INDEX($F$5:$F$143,MATCH(D42,$D$5:$D$143,0))</f>
        <v>0.0013425925925925923</v>
      </c>
    </row>
    <row r="43" spans="1:9" ht="15" customHeight="1">
      <c r="A43" s="14">
        <v>39</v>
      </c>
      <c r="B43" s="15" t="s">
        <v>45</v>
      </c>
      <c r="C43" s="15" t="s">
        <v>93</v>
      </c>
      <c r="D43" s="14" t="s">
        <v>6</v>
      </c>
      <c r="E43" s="15" t="s">
        <v>46</v>
      </c>
      <c r="F43" s="26">
        <v>0.004907407407407407</v>
      </c>
      <c r="G43" s="14" t="str">
        <f t="shared" si="0"/>
        <v>4.24/km</v>
      </c>
      <c r="H43" s="16">
        <f t="shared" si="1"/>
        <v>0.0013541666666666667</v>
      </c>
      <c r="I43" s="16">
        <f>F43-INDEX($F$5:$F$143,MATCH(D43,$D$5:$D$143,0))</f>
        <v>0.0013541666666666667</v>
      </c>
    </row>
    <row r="44" spans="1:9" ht="15" customHeight="1">
      <c r="A44" s="14">
        <v>40</v>
      </c>
      <c r="B44" s="15" t="s">
        <v>47</v>
      </c>
      <c r="C44" s="15" t="s">
        <v>115</v>
      </c>
      <c r="D44" s="14" t="s">
        <v>30</v>
      </c>
      <c r="E44" s="15" t="s">
        <v>109</v>
      </c>
      <c r="F44" s="26">
        <v>0.004953703703703704</v>
      </c>
      <c r="G44" s="14" t="str">
        <f t="shared" si="0"/>
        <v>4.26/km</v>
      </c>
      <c r="H44" s="16">
        <f t="shared" si="1"/>
        <v>0.0014004629629629636</v>
      </c>
      <c r="I44" s="16">
        <f>F44-INDEX($F$5:$F$143,MATCH(D44,$D$5:$D$143,0))</f>
        <v>0.0003125000000000003</v>
      </c>
    </row>
    <row r="45" spans="1:9" ht="15" customHeight="1">
      <c r="A45" s="14">
        <v>41</v>
      </c>
      <c r="B45" s="15" t="s">
        <v>48</v>
      </c>
      <c r="C45" s="15" t="s">
        <v>117</v>
      </c>
      <c r="D45" s="14" t="s">
        <v>30</v>
      </c>
      <c r="E45" s="15" t="s">
        <v>7</v>
      </c>
      <c r="F45" s="26">
        <v>0.004976851851851852</v>
      </c>
      <c r="G45" s="14" t="str">
        <f t="shared" si="0"/>
        <v>4.27/km</v>
      </c>
      <c r="H45" s="16">
        <f t="shared" si="1"/>
        <v>0.0014236111111111116</v>
      </c>
      <c r="I45" s="16">
        <f>F45-INDEX($F$5:$F$143,MATCH(D45,$D$5:$D$143,0))</f>
        <v>0.0003356481481481483</v>
      </c>
    </row>
    <row r="46" spans="1:9" ht="15" customHeight="1">
      <c r="A46" s="14">
        <v>42</v>
      </c>
      <c r="B46" s="15" t="s">
        <v>136</v>
      </c>
      <c r="C46" s="15" t="s">
        <v>93</v>
      </c>
      <c r="D46" s="14" t="s">
        <v>6</v>
      </c>
      <c r="E46" s="15" t="s">
        <v>86</v>
      </c>
      <c r="F46" s="26">
        <v>0.005</v>
      </c>
      <c r="G46" s="14" t="str">
        <f t="shared" si="0"/>
        <v>4.28/km</v>
      </c>
      <c r="H46" s="16">
        <f t="shared" si="1"/>
        <v>0.0014467592592592596</v>
      </c>
      <c r="I46" s="16">
        <f>F46-INDEX($F$5:$F$143,MATCH(D46,$D$5:$D$143,0))</f>
        <v>0.0014467592592592596</v>
      </c>
    </row>
    <row r="47" spans="1:9" ht="15" customHeight="1">
      <c r="A47" s="14">
        <v>43</v>
      </c>
      <c r="B47" s="15" t="s">
        <v>123</v>
      </c>
      <c r="C47" s="15" t="s">
        <v>99</v>
      </c>
      <c r="D47" s="14" t="s">
        <v>6</v>
      </c>
      <c r="E47" s="15" t="s">
        <v>7</v>
      </c>
      <c r="F47" s="26">
        <v>0.005023148148148148</v>
      </c>
      <c r="G47" s="14" t="str">
        <f t="shared" si="0"/>
        <v>4.30/km</v>
      </c>
      <c r="H47" s="16">
        <f t="shared" si="1"/>
        <v>0.0014699074074074076</v>
      </c>
      <c r="I47" s="16">
        <f>F47-INDEX($F$5:$F$143,MATCH(D47,$D$5:$D$143,0))</f>
        <v>0.0014699074074074076</v>
      </c>
    </row>
    <row r="48" spans="1:9" ht="15" customHeight="1">
      <c r="A48" s="14">
        <v>44</v>
      </c>
      <c r="B48" s="15" t="s">
        <v>49</v>
      </c>
      <c r="C48" s="15" t="s">
        <v>50</v>
      </c>
      <c r="D48" s="14" t="s">
        <v>6</v>
      </c>
      <c r="E48" s="15" t="s">
        <v>7</v>
      </c>
      <c r="F48" s="26">
        <v>0.005069444444444444</v>
      </c>
      <c r="G48" s="14" t="str">
        <f t="shared" si="0"/>
        <v>4.32/km</v>
      </c>
      <c r="H48" s="16">
        <f t="shared" si="1"/>
        <v>0.0015162037037037036</v>
      </c>
      <c r="I48" s="16">
        <f>F48-INDEX($F$5:$F$143,MATCH(D48,$D$5:$D$143,0))</f>
        <v>0.0015162037037037036</v>
      </c>
    </row>
    <row r="49" spans="1:9" ht="15" customHeight="1">
      <c r="A49" s="14">
        <v>45</v>
      </c>
      <c r="B49" s="15" t="s">
        <v>128</v>
      </c>
      <c r="C49" s="15" t="s">
        <v>88</v>
      </c>
      <c r="D49" s="14" t="s">
        <v>6</v>
      </c>
      <c r="E49" s="15" t="s">
        <v>7</v>
      </c>
      <c r="F49" s="26">
        <v>0.005092592592592592</v>
      </c>
      <c r="G49" s="14" t="str">
        <f t="shared" si="0"/>
        <v>4.33/km</v>
      </c>
      <c r="H49" s="16">
        <f t="shared" si="1"/>
        <v>0.0015393518518518516</v>
      </c>
      <c r="I49" s="16">
        <f>F49-INDEX($F$5:$F$143,MATCH(D49,$D$5:$D$143,0))</f>
        <v>0.0015393518518518516</v>
      </c>
    </row>
    <row r="50" spans="1:9" ht="15" customHeight="1">
      <c r="A50" s="14">
        <v>46</v>
      </c>
      <c r="B50" s="15" t="s">
        <v>51</v>
      </c>
      <c r="C50" s="15" t="s">
        <v>88</v>
      </c>
      <c r="D50" s="14" t="s">
        <v>6</v>
      </c>
      <c r="E50" s="15" t="s">
        <v>7</v>
      </c>
      <c r="F50" s="26">
        <v>0.0051967592592592595</v>
      </c>
      <c r="G50" s="14" t="str">
        <f t="shared" si="0"/>
        <v>4.39/km</v>
      </c>
      <c r="H50" s="16">
        <f t="shared" si="1"/>
        <v>0.001643518518518519</v>
      </c>
      <c r="I50" s="16">
        <f>F50-INDEX($F$5:$F$143,MATCH(D50,$D$5:$D$143,0))</f>
        <v>0.001643518518518519</v>
      </c>
    </row>
    <row r="51" spans="1:9" ht="15" customHeight="1">
      <c r="A51" s="14">
        <v>47</v>
      </c>
      <c r="B51" s="15" t="s">
        <v>52</v>
      </c>
      <c r="C51" s="15" t="s">
        <v>129</v>
      </c>
      <c r="D51" s="14" t="s">
        <v>30</v>
      </c>
      <c r="E51" s="15" t="s">
        <v>7</v>
      </c>
      <c r="F51" s="26">
        <v>0.0052662037037037035</v>
      </c>
      <c r="G51" s="14" t="str">
        <f t="shared" si="0"/>
        <v>4.43/km</v>
      </c>
      <c r="H51" s="16">
        <f t="shared" si="1"/>
        <v>0.001712962962962963</v>
      </c>
      <c r="I51" s="16">
        <f>F51-INDEX($F$5:$F$143,MATCH(D51,$D$5:$D$143,0))</f>
        <v>0.0006249999999999997</v>
      </c>
    </row>
    <row r="52" spans="1:9" ht="15" customHeight="1">
      <c r="A52" s="14">
        <v>48</v>
      </c>
      <c r="B52" s="15" t="s">
        <v>2</v>
      </c>
      <c r="C52" s="15" t="s">
        <v>3</v>
      </c>
      <c r="D52" s="14" t="s">
        <v>30</v>
      </c>
      <c r="E52" s="15" t="s">
        <v>7</v>
      </c>
      <c r="F52" s="26">
        <v>0.005277777777777777</v>
      </c>
      <c r="G52" s="14" t="str">
        <f t="shared" si="0"/>
        <v>4.43/km</v>
      </c>
      <c r="H52" s="16">
        <f t="shared" si="1"/>
        <v>0.0017245370370370366</v>
      </c>
      <c r="I52" s="16">
        <f>F52-INDEX($F$5:$F$143,MATCH(D52,$D$5:$D$143,0))</f>
        <v>0.0006365740740740733</v>
      </c>
    </row>
    <row r="53" spans="1:9" ht="15" customHeight="1">
      <c r="A53" s="14">
        <v>49</v>
      </c>
      <c r="B53" s="15" t="s">
        <v>53</v>
      </c>
      <c r="C53" s="15" t="s">
        <v>54</v>
      </c>
      <c r="D53" s="14" t="s">
        <v>30</v>
      </c>
      <c r="E53" s="15" t="s">
        <v>7</v>
      </c>
      <c r="F53" s="26">
        <v>0.0053125</v>
      </c>
      <c r="G53" s="14" t="str">
        <f t="shared" si="0"/>
        <v>4.45/km</v>
      </c>
      <c r="H53" s="16">
        <f t="shared" si="1"/>
        <v>0.0017592592592592599</v>
      </c>
      <c r="I53" s="16">
        <f>F53-INDEX($F$5:$F$143,MATCH(D53,$D$5:$D$143,0))</f>
        <v>0.0006712962962962966</v>
      </c>
    </row>
    <row r="54" spans="1:9" ht="15" customHeight="1">
      <c r="A54" s="14">
        <v>50</v>
      </c>
      <c r="B54" s="15" t="s">
        <v>55</v>
      </c>
      <c r="C54" s="15" t="s">
        <v>97</v>
      </c>
      <c r="D54" s="14" t="s">
        <v>6</v>
      </c>
      <c r="E54" s="15" t="s">
        <v>7</v>
      </c>
      <c r="F54" s="26">
        <v>0.005324074074074075</v>
      </c>
      <c r="G54" s="14" t="str">
        <f t="shared" si="0"/>
        <v>4.46/km</v>
      </c>
      <c r="H54" s="16">
        <f t="shared" si="1"/>
        <v>0.0017708333333333343</v>
      </c>
      <c r="I54" s="16">
        <f>F54-INDEX($F$5:$F$143,MATCH(D54,$D$5:$D$143,0))</f>
        <v>0.0017708333333333343</v>
      </c>
    </row>
    <row r="55" spans="1:9" ht="15" customHeight="1">
      <c r="A55" s="14">
        <v>51</v>
      </c>
      <c r="B55" s="15" t="s">
        <v>56</v>
      </c>
      <c r="C55" s="15" t="s">
        <v>57</v>
      </c>
      <c r="D55" s="14" t="s">
        <v>30</v>
      </c>
      <c r="E55" s="15" t="s">
        <v>7</v>
      </c>
      <c r="F55" s="26">
        <v>0.005520833333333333</v>
      </c>
      <c r="G55" s="14" t="str">
        <f t="shared" si="0"/>
        <v>4.56/km</v>
      </c>
      <c r="H55" s="16">
        <f t="shared" si="1"/>
        <v>0.001967592592592593</v>
      </c>
      <c r="I55" s="16">
        <f>F55-INDEX($F$5:$F$143,MATCH(D55,$D$5:$D$143,0))</f>
        <v>0.0008796296296296295</v>
      </c>
    </row>
    <row r="56" spans="1:9" ht="15" customHeight="1">
      <c r="A56" s="14">
        <v>52</v>
      </c>
      <c r="B56" s="15" t="s">
        <v>58</v>
      </c>
      <c r="C56" s="15" t="s">
        <v>96</v>
      </c>
      <c r="D56" s="14" t="s">
        <v>6</v>
      </c>
      <c r="E56" s="15" t="s">
        <v>76</v>
      </c>
      <c r="F56" s="26">
        <v>0.005601851851851852</v>
      </c>
      <c r="G56" s="14" t="str">
        <f t="shared" si="0"/>
        <v>5.01/km</v>
      </c>
      <c r="H56" s="16">
        <f t="shared" si="1"/>
        <v>0.0020486111111111113</v>
      </c>
      <c r="I56" s="16">
        <f>F56-INDEX($F$5:$F$143,MATCH(D56,$D$5:$D$143,0))</f>
        <v>0.0020486111111111113</v>
      </c>
    </row>
    <row r="57" spans="1:9" ht="15" customHeight="1">
      <c r="A57" s="14">
        <v>53</v>
      </c>
      <c r="B57" s="15" t="s">
        <v>112</v>
      </c>
      <c r="C57" s="15" t="s">
        <v>133</v>
      </c>
      <c r="D57" s="14" t="s">
        <v>6</v>
      </c>
      <c r="E57" s="15" t="s">
        <v>76</v>
      </c>
      <c r="F57" s="26">
        <v>0.005601851851851852</v>
      </c>
      <c r="G57" s="14" t="str">
        <f t="shared" si="0"/>
        <v>5.01/km</v>
      </c>
      <c r="H57" s="16">
        <f t="shared" si="1"/>
        <v>0.0020486111111111113</v>
      </c>
      <c r="I57" s="16">
        <f>F57-INDEX($F$5:$F$143,MATCH(D57,$D$5:$D$143,0))</f>
        <v>0.0020486111111111113</v>
      </c>
    </row>
    <row r="58" spans="1:9" ht="15" customHeight="1">
      <c r="A58" s="14">
        <v>54</v>
      </c>
      <c r="B58" s="15" t="s">
        <v>59</v>
      </c>
      <c r="C58" s="15" t="s">
        <v>96</v>
      </c>
      <c r="D58" s="14" t="s">
        <v>6</v>
      </c>
      <c r="E58" s="15" t="s">
        <v>7</v>
      </c>
      <c r="F58" s="26">
        <v>0.005810185185185186</v>
      </c>
      <c r="G58" s="14" t="str">
        <f t="shared" si="0"/>
        <v>5.12/km</v>
      </c>
      <c r="H58" s="16">
        <f t="shared" si="1"/>
        <v>0.002256944444444445</v>
      </c>
      <c r="I58" s="16">
        <f>F58-INDEX($F$5:$F$143,MATCH(D58,$D$5:$D$143,0))</f>
        <v>0.002256944444444445</v>
      </c>
    </row>
    <row r="59" spans="1:9" ht="15" customHeight="1">
      <c r="A59" s="14">
        <v>55</v>
      </c>
      <c r="B59" s="15" t="s">
        <v>60</v>
      </c>
      <c r="C59" s="15" t="s">
        <v>134</v>
      </c>
      <c r="D59" s="14" t="s">
        <v>30</v>
      </c>
      <c r="E59" s="15" t="s">
        <v>7</v>
      </c>
      <c r="F59" s="26">
        <v>0.006643518518518518</v>
      </c>
      <c r="G59" s="14" t="str">
        <f t="shared" si="0"/>
        <v>5.57/km</v>
      </c>
      <c r="H59" s="16">
        <f t="shared" si="1"/>
        <v>0.0030902777777777777</v>
      </c>
      <c r="I59" s="16">
        <f>F59-INDEX($F$5:$F$143,MATCH(D59,$D$5:$D$143,0))</f>
        <v>0.0020023148148148144</v>
      </c>
    </row>
    <row r="60" spans="1:9" ht="15" customHeight="1">
      <c r="A60" s="18">
        <v>56</v>
      </c>
      <c r="B60" s="19" t="s">
        <v>61</v>
      </c>
      <c r="C60" s="19" t="s">
        <v>118</v>
      </c>
      <c r="D60" s="18" t="s">
        <v>30</v>
      </c>
      <c r="E60" s="19" t="s">
        <v>86</v>
      </c>
      <c r="F60" s="27">
        <v>0.008969907407407407</v>
      </c>
      <c r="G60" s="18" t="str">
        <f t="shared" si="0"/>
        <v>8.02/km</v>
      </c>
      <c r="H60" s="20">
        <f t="shared" si="1"/>
        <v>0.005416666666666667</v>
      </c>
      <c r="I60" s="20">
        <f>F60-INDEX($F$5:$F$143,MATCH(D60,$D$5:$D$143,0))</f>
        <v>0.0043287037037037035</v>
      </c>
    </row>
  </sheetData>
  <autoFilter ref="A4:I6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pane ySplit="3" topLeftCell="BM4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Un miglio per Giuliano</v>
      </c>
      <c r="B1" s="31"/>
      <c r="C1" s="31"/>
    </row>
    <row r="2" spans="1:3" ht="42" customHeight="1">
      <c r="A2" s="32" t="str">
        <f>Individuale!A3&amp;" km. "&amp;Individuale!I3</f>
        <v>Roma (RM) Italia - Sabato 12/01/2013 km. 1,609</v>
      </c>
      <c r="B2" s="32"/>
      <c r="C2" s="32"/>
    </row>
    <row r="3" spans="1:3" ht="24.75" customHeight="1">
      <c r="A3" s="21" t="s">
        <v>66</v>
      </c>
      <c r="B3" s="22" t="s">
        <v>70</v>
      </c>
      <c r="C3" s="22" t="s">
        <v>64</v>
      </c>
    </row>
    <row r="4" spans="1:3" ht="15" customHeight="1">
      <c r="A4" s="10">
        <v>1</v>
      </c>
      <c r="B4" s="11" t="s">
        <v>7</v>
      </c>
      <c r="C4" s="23">
        <v>27</v>
      </c>
    </row>
    <row r="5" spans="1:3" ht="15" customHeight="1">
      <c r="A5" s="14">
        <v>2</v>
      </c>
      <c r="B5" s="15" t="s">
        <v>86</v>
      </c>
      <c r="C5" s="24">
        <v>6</v>
      </c>
    </row>
    <row r="6" spans="1:3" ht="15" customHeight="1">
      <c r="A6" s="14">
        <v>3</v>
      </c>
      <c r="B6" s="15" t="s">
        <v>76</v>
      </c>
      <c r="C6" s="24">
        <v>3</v>
      </c>
    </row>
    <row r="7" spans="1:3" ht="15" customHeight="1">
      <c r="A7" s="14">
        <v>4</v>
      </c>
      <c r="B7" s="15" t="s">
        <v>109</v>
      </c>
      <c r="C7" s="24">
        <v>3</v>
      </c>
    </row>
    <row r="8" spans="1:3" ht="15" customHeight="1">
      <c r="A8" s="33">
        <v>5</v>
      </c>
      <c r="B8" s="34" t="s">
        <v>103</v>
      </c>
      <c r="C8" s="36">
        <v>2</v>
      </c>
    </row>
    <row r="9" spans="1:3" ht="15" customHeight="1">
      <c r="A9" s="14">
        <v>6</v>
      </c>
      <c r="B9" s="15" t="s">
        <v>15</v>
      </c>
      <c r="C9" s="24">
        <v>2</v>
      </c>
    </row>
    <row r="10" spans="1:3" ht="15" customHeight="1">
      <c r="A10" s="14">
        <v>7</v>
      </c>
      <c r="B10" s="15" t="s">
        <v>39</v>
      </c>
      <c r="C10" s="24">
        <v>1</v>
      </c>
    </row>
    <row r="11" spans="1:3" ht="15" customHeight="1">
      <c r="A11" s="14">
        <v>8</v>
      </c>
      <c r="B11" s="15" t="s">
        <v>18</v>
      </c>
      <c r="C11" s="24">
        <v>1</v>
      </c>
    </row>
    <row r="12" spans="1:3" ht="15" customHeight="1">
      <c r="A12" s="14">
        <v>9</v>
      </c>
      <c r="B12" s="15" t="s">
        <v>14</v>
      </c>
      <c r="C12" s="24">
        <v>1</v>
      </c>
    </row>
    <row r="13" spans="1:3" ht="15" customHeight="1">
      <c r="A13" s="14">
        <v>10</v>
      </c>
      <c r="B13" s="15" t="s">
        <v>100</v>
      </c>
      <c r="C13" s="24">
        <v>1</v>
      </c>
    </row>
    <row r="14" spans="1:3" ht="15" customHeight="1">
      <c r="A14" s="14">
        <v>11</v>
      </c>
      <c r="B14" s="15" t="s">
        <v>21</v>
      </c>
      <c r="C14" s="24">
        <v>1</v>
      </c>
    </row>
    <row r="15" spans="1:3" ht="15" customHeight="1">
      <c r="A15" s="14">
        <v>12</v>
      </c>
      <c r="B15" s="15" t="s">
        <v>9</v>
      </c>
      <c r="C15" s="24">
        <v>1</v>
      </c>
    </row>
    <row r="16" spans="1:3" ht="15" customHeight="1">
      <c r="A16" s="14">
        <v>13</v>
      </c>
      <c r="B16" s="15" t="s">
        <v>31</v>
      </c>
      <c r="C16" s="24">
        <v>1</v>
      </c>
    </row>
    <row r="17" spans="1:3" ht="15" customHeight="1">
      <c r="A17" s="14">
        <v>14</v>
      </c>
      <c r="B17" s="15" t="s">
        <v>46</v>
      </c>
      <c r="C17" s="24">
        <v>1</v>
      </c>
    </row>
    <row r="18" spans="1:3" ht="15" customHeight="1">
      <c r="A18" s="14">
        <v>15</v>
      </c>
      <c r="B18" s="15" t="s">
        <v>17</v>
      </c>
      <c r="C18" s="24">
        <v>1</v>
      </c>
    </row>
    <row r="19" spans="1:3" ht="15" customHeight="1">
      <c r="A19" s="14">
        <v>16</v>
      </c>
      <c r="B19" s="15" t="s">
        <v>42</v>
      </c>
      <c r="C19" s="24">
        <v>1</v>
      </c>
    </row>
    <row r="20" spans="1:3" ht="15" customHeight="1">
      <c r="A20" s="14">
        <v>17</v>
      </c>
      <c r="B20" s="15" t="s">
        <v>38</v>
      </c>
      <c r="C20" s="24">
        <v>1</v>
      </c>
    </row>
    <row r="21" spans="1:3" ht="15" customHeight="1">
      <c r="A21" s="14">
        <v>18</v>
      </c>
      <c r="B21" s="15" t="s">
        <v>23</v>
      </c>
      <c r="C21" s="24">
        <v>1</v>
      </c>
    </row>
    <row r="22" spans="1:3" ht="15" customHeight="1">
      <c r="A22" s="18">
        <v>19</v>
      </c>
      <c r="B22" s="19" t="s">
        <v>11</v>
      </c>
      <c r="C22" s="25">
        <v>1</v>
      </c>
    </row>
    <row r="23" ht="12.75">
      <c r="C23" s="2">
        <f>SUM(C4:C22)</f>
        <v>56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2013-01-14T10:21:10Z</dcterms:created>
  <dcterms:modified xsi:type="dcterms:W3CDTF">2013-01-14T10:39:53Z</dcterms:modified>
  <cp:category/>
  <cp:version/>
  <cp:contentType/>
  <cp:contentStatus/>
</cp:coreProperties>
</file>