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'Individuale'!$A$4:$I$53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<sst xmlns="http://schemas.openxmlformats.org/spreadsheetml/2006/main" count="241" uniqueCount="158">
  <si>
    <t>km.</t>
  </si>
  <si>
    <t>Pos</t>
  </si>
  <si>
    <t>Cognome</t>
  </si>
  <si>
    <t>Nome</t>
  </si>
  <si>
    <t>Cat.</t>
  </si>
  <si>
    <t>Società</t>
  </si>
  <si>
    <t>Velocità</t>
  </si>
  <si>
    <t>Distanza dal 1° Ass</t>
  </si>
  <si>
    <t>Distanza dal 1° Cat</t>
  </si>
  <si>
    <t>Tempo</t>
  </si>
  <si>
    <t>Atleti</t>
  </si>
  <si>
    <t>Totale partecipanti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</si>
  <si>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</si>
  <si>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</si>
  <si>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</si>
  <si>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</si>
  <si>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</si>
  <si>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</si>
  <si>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</si>
  <si>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</si>
  <si>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</si>
  <si>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</si>
  <si>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</si>
  <si>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</si>
  <si>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</si>
  <si>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</si>
  <si>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</si>
  <si>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</si>
  <si>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</si>
  <si>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</si>
  <si>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</si>
  <si>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</si>
  <si>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</si>
  <si>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</si>
  <si>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</si>
  <si>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</si>
  <si>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</si>
  <si>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</si>
  <si>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</si>
  <si>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</si>
  <si>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</si>
  <si>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</si>
  <si>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</si>
  <si>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</si>
  <si>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</si>
  <si>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</si>
  <si>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</si>
  <si>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</si>
  <si>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</si>
  <si>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</si>
  <si>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</si>
  <si>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</si>
  <si>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</si>
  <si>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</si>
  <si>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</si>
  <si>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</si>
  <si>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</si>
  <si>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</si>
  <si>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</si>
  <si>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</si>
  <si>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</si>
  <si>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A.S.D. PODISTICA SOLIDARIETA'</t>
  </si>
  <si>
    <t>LBM SPORT TEAM</t>
  </si>
  <si>
    <t>RUNCARD</t>
  </si>
  <si>
    <t>G.S. BANCARI ROMANI</t>
  </si>
  <si>
    <t>SM35</t>
  </si>
  <si>
    <t>SM</t>
  </si>
  <si>
    <t>SM40</t>
  </si>
  <si>
    <t>SM50</t>
  </si>
  <si>
    <t>SM45</t>
  </si>
  <si>
    <t>SF</t>
  </si>
  <si>
    <t>SM55</t>
  </si>
  <si>
    <t>G.S.D. LITAL</t>
  </si>
  <si>
    <t>SF40</t>
  </si>
  <si>
    <t>SF45</t>
  </si>
  <si>
    <t>MARATHON ROMA CASTELFUSANO</t>
  </si>
  <si>
    <t>SM60</t>
  </si>
  <si>
    <t>SF50</t>
  </si>
  <si>
    <t>SM65</t>
  </si>
  <si>
    <t>CORSA DEI SANTI</t>
  </si>
  <si>
    <t>SF35</t>
  </si>
  <si>
    <t>FORHANS TEAM</t>
  </si>
  <si>
    <t>SM70</t>
  </si>
  <si>
    <t>SF55</t>
  </si>
  <si>
    <t>SM75</t>
  </si>
  <si>
    <t>SF65</t>
  </si>
  <si>
    <t>Domenica 10/12/2017</t>
  </si>
  <si>
    <t>MECHELLI ALESSIO</t>
  </si>
  <si>
    <t>ATLETICA FIANO ROMANO</t>
  </si>
  <si>
    <t>VALERI LUCIANO</t>
  </si>
  <si>
    <t>A.S.D. RUNNERS RIETI TOUR</t>
  </si>
  <si>
    <t>MAZZA ALESSANDRO</t>
  </si>
  <si>
    <t>VALORE SALUTE, FORTI E VELOCI</t>
  </si>
  <si>
    <t>GUERRIERI LUIGI</t>
  </si>
  <si>
    <t>A.S.D. RUNNER'S ACADEMY</t>
  </si>
  <si>
    <t>ZALABRA DANIELE</t>
  </si>
  <si>
    <t>ATLETA LIBERO</t>
  </si>
  <si>
    <t>CESOLINI CARLO</t>
  </si>
  <si>
    <t>ASD IL CAMPANILE</t>
  </si>
  <si>
    <t>TRAVAGLINI MAURO</t>
  </si>
  <si>
    <t>GP ATLETICA FALERIA</t>
  </si>
  <si>
    <t>SCOCCIA GIUSEPPE</t>
  </si>
  <si>
    <t>O.S.O. OLD STAR OSTIA</t>
  </si>
  <si>
    <t>VIANI ROBERTO</t>
  </si>
  <si>
    <t>PACELLA TOMMASO</t>
  </si>
  <si>
    <t>LA CAVA GIUSEPPE PAOLO</t>
  </si>
  <si>
    <t>FRANCICA LUCA</t>
  </si>
  <si>
    <t>PIETROSIMONE VITTORIO</t>
  </si>
  <si>
    <t>LA MONICA EMILIANO</t>
  </si>
  <si>
    <t>TROMBETTI GIANLUCA</t>
  </si>
  <si>
    <t>NOBILI LUCIANO</t>
  </si>
  <si>
    <t>CORRICURES</t>
  </si>
  <si>
    <t>CRETAZZO ENRICO</t>
  </si>
  <si>
    <t>TATTOLI PAOLA</t>
  </si>
  <si>
    <t>A.S.D FORHANS TEAM</t>
  </si>
  <si>
    <t>ZERVOS THI KIM THU</t>
  </si>
  <si>
    <t>IAGNITKAIA ELINA</t>
  </si>
  <si>
    <t>LONGO PIETRO MARIA</t>
  </si>
  <si>
    <t>PIMPINELLA ROBERTA</t>
  </si>
  <si>
    <t>IACOBELLI LETIZIA</t>
  </si>
  <si>
    <t>BENSI SILVIA</t>
  </si>
  <si>
    <t>A.S.D. PODISTICA VEIO</t>
  </si>
  <si>
    <t>BORTOLONI NATALINO</t>
  </si>
  <si>
    <t>BATTISTELLI LIVIANO</t>
  </si>
  <si>
    <t>PIMPINELLA FRANCO</t>
  </si>
  <si>
    <t>PRIORESCHI PATRIZIA</t>
  </si>
  <si>
    <t>BESTIACO MARINO</t>
  </si>
  <si>
    <t>PUMPO ROSANNA</t>
  </si>
  <si>
    <t>MASSARELLI GIORGIO</t>
  </si>
  <si>
    <t>BATTISTI MASSIMO</t>
  </si>
  <si>
    <t>LISI CLAUDIO</t>
  </si>
  <si>
    <t>ATL. FIANO ROMANO</t>
  </si>
  <si>
    <t>FANI FABRIZIO</t>
  </si>
  <si>
    <t>UISP ROMA</t>
  </si>
  <si>
    <t>DE SANCTIS MONICA</t>
  </si>
  <si>
    <t>CAT SPORT ROMA</t>
  </si>
  <si>
    <t>TATA ALESSANDRO</t>
  </si>
  <si>
    <t>PODISTICA VEIO</t>
  </si>
  <si>
    <t>CACOPARDO ILARIA</t>
  </si>
  <si>
    <t>A.S.D. ENEA</t>
  </si>
  <si>
    <t>LORETI ANGELA</t>
  </si>
  <si>
    <t>CENNI PAOLA</t>
  </si>
  <si>
    <t>BROGI GIANCARLO</t>
  </si>
  <si>
    <t>MANCINI DOMENICO</t>
  </si>
  <si>
    <t>ANTINI VELERIO</t>
  </si>
  <si>
    <t>ORSINGHER ENZO</t>
  </si>
  <si>
    <t>A.S.D. ATLETICA VITA</t>
  </si>
  <si>
    <t>PROCACCI PAOLO</t>
  </si>
  <si>
    <t>ASD ATLETICA NEPI</t>
  </si>
  <si>
    <t>VEROLI FEDERICO</t>
  </si>
  <si>
    <t>CIOCCHETTI SILVANA</t>
  </si>
  <si>
    <t>QUOTIDIANO MARIA TERESA</t>
  </si>
  <si>
    <t>ASD ENEA</t>
  </si>
  <si>
    <t>BETTELLI CARLO</t>
  </si>
  <si>
    <t>SCONOCCHIA RENZO</t>
  </si>
  <si>
    <t>Maratonina di Capena</t>
  </si>
  <si>
    <t>4ª edizione</t>
  </si>
  <si>
    <t>Capena (RM) Italia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</si>
</sst>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</numFmts>
  <fonts count="55">
    <font>
      <sz val="10"/>
      <name val="Arial"/>
      <family val="2"/>
    </font>
    <font>
      <b/>
      <sz val="28"/>
      <name val="Lucida Handwriting"/>
      <family val="4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i/>
      <sz val="12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2"/>
      <color indexed="9"/>
      <name val="Calibri"/>
      <family val="2"/>
    </font>
    <font>
      <b/>
      <sz val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66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hair"/>
      <top style="hair"/>
      <bottom style="thin"/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>
        <color indexed="8"/>
      </right>
      <top style="thin"/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7" fillId="3" borderId="0" applyNumberFormat="0" applyBorder="0" applyAlignment="0" applyProtection="0"/>
    <xf numFmtId="0" fontId="36" fillId="4" borderId="0" applyNumberFormat="0" applyBorder="0" applyAlignment="0" applyProtection="0"/>
    <xf numFmtId="0" fontId="7" fillId="5" borderId="0" applyNumberFormat="0" applyBorder="0" applyAlignment="0" applyProtection="0"/>
    <xf numFmtId="0" fontId="36" fillId="6" borderId="0" applyNumberFormat="0" applyBorder="0" applyAlignment="0" applyProtection="0"/>
    <xf numFmtId="0" fontId="7" fillId="7" borderId="0" applyNumberFormat="0" applyBorder="0" applyAlignment="0" applyProtection="0"/>
    <xf numFmtId="0" fontId="36" fillId="8" borderId="0" applyNumberFormat="0" applyBorder="0" applyAlignment="0" applyProtection="0"/>
    <xf numFmtId="0" fontId="7" fillId="9" borderId="0" applyNumberFormat="0" applyBorder="0" applyAlignment="0" applyProtection="0"/>
    <xf numFmtId="0" fontId="36" fillId="10" borderId="0" applyNumberFormat="0" applyBorder="0" applyAlignment="0" applyProtection="0"/>
    <xf numFmtId="0" fontId="7" fillId="11" borderId="0" applyNumberFormat="0" applyBorder="0" applyAlignment="0" applyProtection="0"/>
    <xf numFmtId="0" fontId="36" fillId="12" borderId="0" applyNumberFormat="0" applyBorder="0" applyAlignment="0" applyProtection="0"/>
    <xf numFmtId="0" fontId="7" fillId="13" borderId="0" applyNumberFormat="0" applyBorder="0" applyAlignment="0" applyProtection="0"/>
    <xf numFmtId="0" fontId="36" fillId="14" borderId="0" applyNumberFormat="0" applyBorder="0" applyAlignment="0" applyProtection="0"/>
    <xf numFmtId="0" fontId="7" fillId="15" borderId="0" applyNumberFormat="0" applyBorder="0" applyAlignment="0" applyProtection="0"/>
    <xf numFmtId="0" fontId="36" fillId="16" borderId="0" applyNumberFormat="0" applyBorder="0" applyAlignment="0" applyProtection="0"/>
    <xf numFmtId="0" fontId="7" fillId="17" borderId="0" applyNumberFormat="0" applyBorder="0" applyAlignment="0" applyProtection="0"/>
    <xf numFmtId="0" fontId="36" fillId="18" borderId="0" applyNumberFormat="0" applyBorder="0" applyAlignment="0" applyProtection="0"/>
    <xf numFmtId="0" fontId="7" fillId="19" borderId="0" applyNumberFormat="0" applyBorder="0" applyAlignment="0" applyProtection="0"/>
    <xf numFmtId="0" fontId="36" fillId="20" borderId="0" applyNumberFormat="0" applyBorder="0" applyAlignment="0" applyProtection="0"/>
    <xf numFmtId="0" fontId="7" fillId="9" borderId="0" applyNumberFormat="0" applyBorder="0" applyAlignment="0" applyProtection="0"/>
    <xf numFmtId="0" fontId="36" fillId="21" borderId="0" applyNumberFormat="0" applyBorder="0" applyAlignment="0" applyProtection="0"/>
    <xf numFmtId="0" fontId="7" fillId="15" borderId="0" applyNumberFormat="0" applyBorder="0" applyAlignment="0" applyProtection="0"/>
    <xf numFmtId="0" fontId="36" fillId="22" borderId="0" applyNumberFormat="0" applyBorder="0" applyAlignment="0" applyProtection="0"/>
    <xf numFmtId="0" fontId="7" fillId="23" borderId="0" applyNumberFormat="0" applyBorder="0" applyAlignment="0" applyProtection="0"/>
    <xf numFmtId="0" fontId="37" fillId="24" borderId="0" applyNumberFormat="0" applyBorder="0" applyAlignment="0" applyProtection="0"/>
    <xf numFmtId="0" fontId="8" fillId="25" borderId="0" applyNumberFormat="0" applyBorder="0" applyAlignment="0" applyProtection="0"/>
    <xf numFmtId="0" fontId="37" fillId="26" borderId="0" applyNumberFormat="0" applyBorder="0" applyAlignment="0" applyProtection="0"/>
    <xf numFmtId="0" fontId="8" fillId="17" borderId="0" applyNumberFormat="0" applyBorder="0" applyAlignment="0" applyProtection="0"/>
    <xf numFmtId="0" fontId="37" fillId="27" borderId="0" applyNumberFormat="0" applyBorder="0" applyAlignment="0" applyProtection="0"/>
    <xf numFmtId="0" fontId="8" fillId="19" borderId="0" applyNumberFormat="0" applyBorder="0" applyAlignment="0" applyProtection="0"/>
    <xf numFmtId="0" fontId="37" fillId="28" borderId="0" applyNumberFormat="0" applyBorder="0" applyAlignment="0" applyProtection="0"/>
    <xf numFmtId="0" fontId="8" fillId="29" borderId="0" applyNumberFormat="0" applyBorder="0" applyAlignment="0" applyProtection="0"/>
    <xf numFmtId="0" fontId="37" fillId="30" borderId="0" applyNumberFormat="0" applyBorder="0" applyAlignment="0" applyProtection="0"/>
    <xf numFmtId="0" fontId="8" fillId="31" borderId="0" applyNumberFormat="0" applyBorder="0" applyAlignment="0" applyProtection="0"/>
    <xf numFmtId="0" fontId="37" fillId="32" borderId="0" applyNumberFormat="0" applyBorder="0" applyAlignment="0" applyProtection="0"/>
    <xf numFmtId="0" fontId="8" fillId="33" borderId="0" applyNumberFormat="0" applyBorder="0" applyAlignment="0" applyProtection="0"/>
    <xf numFmtId="0" fontId="38" fillId="34" borderId="1" applyNumberFormat="0" applyAlignment="0" applyProtection="0"/>
    <xf numFmtId="0" fontId="9" fillId="35" borderId="2" applyNumberFormat="0" applyAlignment="0" applyProtection="0"/>
    <xf numFmtId="0" fontId="39" fillId="0" borderId="3" applyNumberFormat="0" applyFill="0" applyAlignment="0" applyProtection="0"/>
    <xf numFmtId="0" fontId="10" fillId="0" borderId="4" applyNumberFormat="0" applyFill="0" applyAlignment="0" applyProtection="0"/>
    <xf numFmtId="0" fontId="40" fillId="36" borderId="5" applyNumberFormat="0" applyAlignment="0" applyProtection="0"/>
    <xf numFmtId="0" fontId="11" fillId="37" borderId="6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8" borderId="0" applyNumberFormat="0" applyBorder="0" applyAlignment="0" applyProtection="0"/>
    <xf numFmtId="0" fontId="8" fillId="39" borderId="0" applyNumberFormat="0" applyBorder="0" applyAlignment="0" applyProtection="0"/>
    <xf numFmtId="0" fontId="37" fillId="40" borderId="0" applyNumberFormat="0" applyBorder="0" applyAlignment="0" applyProtection="0"/>
    <xf numFmtId="0" fontId="8" fillId="41" borderId="0" applyNumberFormat="0" applyBorder="0" applyAlignment="0" applyProtection="0"/>
    <xf numFmtId="0" fontId="37" fillId="42" borderId="0" applyNumberFormat="0" applyBorder="0" applyAlignment="0" applyProtection="0"/>
    <xf numFmtId="0" fontId="8" fillId="43" borderId="0" applyNumberFormat="0" applyBorder="0" applyAlignment="0" applyProtection="0"/>
    <xf numFmtId="0" fontId="37" fillId="44" borderId="0" applyNumberFormat="0" applyBorder="0" applyAlignment="0" applyProtection="0"/>
    <xf numFmtId="0" fontId="8" fillId="29" borderId="0" applyNumberFormat="0" applyBorder="0" applyAlignment="0" applyProtection="0"/>
    <xf numFmtId="0" fontId="37" fillId="45" borderId="0" applyNumberFormat="0" applyBorder="0" applyAlignment="0" applyProtection="0"/>
    <xf numFmtId="0" fontId="8" fillId="31" borderId="0" applyNumberFormat="0" applyBorder="0" applyAlignment="0" applyProtection="0"/>
    <xf numFmtId="0" fontId="37" fillId="46" borderId="0" applyNumberFormat="0" applyBorder="0" applyAlignment="0" applyProtection="0"/>
    <xf numFmtId="0" fontId="8" fillId="47" borderId="0" applyNumberFormat="0" applyBorder="0" applyAlignment="0" applyProtection="0"/>
    <xf numFmtId="179" fontId="0" fillId="0" borderId="0" applyFont="0" applyFill="0" applyBorder="0" applyAlignment="0" applyProtection="0"/>
    <xf numFmtId="0" fontId="24" fillId="0" borderId="0">
      <alignment/>
      <protection/>
    </xf>
    <xf numFmtId="0" fontId="41" fillId="48" borderId="1" applyNumberFormat="0" applyAlignment="0" applyProtection="0"/>
    <xf numFmtId="0" fontId="12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51" borderId="7" applyNumberFormat="0" applyFont="0" applyAlignment="0" applyProtection="0"/>
    <xf numFmtId="0" fontId="36" fillId="51" borderId="7" applyNumberFormat="0" applyFont="0" applyAlignment="0" applyProtection="0"/>
    <xf numFmtId="0" fontId="0" fillId="52" borderId="8" applyNumberFormat="0" applyAlignment="0" applyProtection="0"/>
    <xf numFmtId="0" fontId="43" fillId="34" borderId="9" applyNumberFormat="0" applyAlignment="0" applyProtection="0"/>
    <xf numFmtId="0" fontId="14" fillId="35" borderId="10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8" fillId="0" borderId="12" applyNumberFormat="0" applyFill="0" applyAlignment="0" applyProtection="0"/>
    <xf numFmtId="0" fontId="48" fillId="0" borderId="13" applyNumberFormat="0" applyFill="0" applyAlignment="0" applyProtection="0"/>
    <xf numFmtId="0" fontId="19" fillId="0" borderId="14" applyNumberFormat="0" applyFill="0" applyAlignment="0" applyProtection="0"/>
    <xf numFmtId="0" fontId="49" fillId="0" borderId="15" applyNumberFormat="0" applyFill="0" applyAlignment="0" applyProtection="0"/>
    <xf numFmtId="0" fontId="20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21" fillId="0" borderId="18" applyNumberFormat="0" applyFill="0" applyAlignment="0" applyProtection="0"/>
    <xf numFmtId="0" fontId="52" fillId="53" borderId="0" applyNumberFormat="0" applyBorder="0" applyAlignment="0" applyProtection="0"/>
    <xf numFmtId="0" fontId="22" fillId="5" borderId="0" applyNumberFormat="0" applyBorder="0" applyAlignment="0" applyProtection="0"/>
    <xf numFmtId="0" fontId="53" fillId="54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21" fontId="26" fillId="0" borderId="21" xfId="0" applyNumberFormat="1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vertical="center"/>
    </xf>
    <xf numFmtId="0" fontId="26" fillId="0" borderId="24" xfId="0" applyFont="1" applyFill="1" applyBorder="1" applyAlignment="1">
      <alignment horizontal="center" vertical="center"/>
    </xf>
    <xf numFmtId="0" fontId="27" fillId="55" borderId="25" xfId="0" applyFont="1" applyFill="1" applyBorder="1" applyAlignment="1">
      <alignment vertical="center"/>
    </xf>
    <xf numFmtId="0" fontId="27" fillId="55" borderId="25" xfId="0" applyFont="1" applyFill="1" applyBorder="1" applyAlignment="1">
      <alignment horizontal="center" vertical="center"/>
    </xf>
    <xf numFmtId="164" fontId="27" fillId="55" borderId="26" xfId="0" applyNumberFormat="1" applyFont="1" applyFill="1" applyBorder="1" applyAlignment="1">
      <alignment horizontal="center" vertical="center"/>
    </xf>
    <xf numFmtId="1" fontId="28" fillId="56" borderId="27" xfId="0" applyNumberFormat="1" applyFont="1" applyFill="1" applyBorder="1" applyAlignment="1">
      <alignment horizontal="center" vertical="center" wrapText="1"/>
    </xf>
    <xf numFmtId="0" fontId="28" fillId="56" borderId="25" xfId="0" applyFont="1" applyFill="1" applyBorder="1" applyAlignment="1">
      <alignment horizontal="center" vertical="center" wrapText="1"/>
    </xf>
    <xf numFmtId="0" fontId="29" fillId="56" borderId="26" xfId="0" applyFont="1" applyFill="1" applyBorder="1" applyAlignment="1">
      <alignment horizontal="center" vertical="center" wrapText="1"/>
    </xf>
    <xf numFmtId="1" fontId="28" fillId="56" borderId="28" xfId="0" applyNumberFormat="1" applyFont="1" applyFill="1" applyBorder="1" applyAlignment="1">
      <alignment horizontal="center" vertical="center" wrapText="1"/>
    </xf>
    <xf numFmtId="0" fontId="28" fillId="56" borderId="29" xfId="0" applyFont="1" applyFill="1" applyBorder="1" applyAlignment="1">
      <alignment horizontal="center" vertical="center" wrapText="1"/>
    </xf>
    <xf numFmtId="0" fontId="29" fillId="56" borderId="30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21" fontId="26" fillId="0" borderId="33" xfId="0" applyNumberFormat="1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21" fontId="26" fillId="0" borderId="36" xfId="0" applyNumberFormat="1" applyFont="1" applyFill="1" applyBorder="1" applyAlignment="1">
      <alignment horizontal="center" vertical="center"/>
    </xf>
    <xf numFmtId="21" fontId="26" fillId="0" borderId="20" xfId="0" applyNumberFormat="1" applyFont="1" applyFill="1" applyBorder="1" applyAlignment="1">
      <alignment horizontal="center" vertical="center"/>
    </xf>
    <xf numFmtId="21" fontId="26" fillId="0" borderId="32" xfId="0" applyNumberFormat="1" applyFont="1" applyFill="1" applyBorder="1" applyAlignment="1">
      <alignment horizontal="center" vertical="center"/>
    </xf>
    <xf numFmtId="0" fontId="27" fillId="55" borderId="27" xfId="0" applyFont="1" applyFill="1" applyBorder="1" applyAlignment="1">
      <alignment horizontal="center" vertical="center"/>
    </xf>
    <xf numFmtId="21" fontId="26" fillId="0" borderId="35" xfId="0" applyNumberFormat="1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vertical="center"/>
    </xf>
    <xf numFmtId="0" fontId="26" fillId="0" borderId="38" xfId="0" applyNumberFormat="1" applyFont="1" applyFill="1" applyBorder="1" applyAlignment="1">
      <alignment horizontal="center" vertical="center"/>
    </xf>
    <xf numFmtId="0" fontId="26" fillId="0" borderId="39" xfId="0" applyNumberFormat="1" applyFont="1" applyFill="1" applyBorder="1" applyAlignment="1">
      <alignment horizontal="center" vertical="center"/>
    </xf>
    <xf numFmtId="1" fontId="30" fillId="56" borderId="40" xfId="0" applyNumberFormat="1" applyFont="1" applyFill="1" applyBorder="1" applyAlignment="1">
      <alignment horizontal="center" vertical="center" wrapText="1"/>
    </xf>
    <xf numFmtId="0" fontId="31" fillId="56" borderId="41" xfId="0" applyFont="1" applyFill="1" applyBorder="1" applyAlignment="1">
      <alignment horizontal="center" vertical="center" wrapText="1"/>
    </xf>
    <xf numFmtId="0" fontId="30" fillId="56" borderId="41" xfId="0" applyFont="1" applyFill="1" applyBorder="1" applyAlignment="1">
      <alignment horizontal="center" vertical="center" wrapText="1"/>
    </xf>
    <xf numFmtId="21" fontId="31" fillId="56" borderId="41" xfId="0" applyNumberFormat="1" applyFont="1" applyFill="1" applyBorder="1" applyAlignment="1">
      <alignment horizontal="center" vertical="center" wrapText="1"/>
    </xf>
    <xf numFmtId="0" fontId="32" fillId="56" borderId="41" xfId="0" applyFont="1" applyFill="1" applyBorder="1" applyAlignment="1">
      <alignment horizontal="center" vertical="center" wrapText="1"/>
    </xf>
    <xf numFmtId="0" fontId="32" fillId="56" borderId="42" xfId="0" applyFont="1" applyFill="1" applyBorder="1" applyAlignment="1">
      <alignment horizontal="center" vertical="center" wrapText="1"/>
    </xf>
    <xf numFmtId="0" fontId="54" fillId="57" borderId="31" xfId="0" applyFont="1" applyFill="1" applyBorder="1" applyAlignment="1">
      <alignment horizontal="center" vertical="center"/>
    </xf>
    <xf numFmtId="0" fontId="54" fillId="57" borderId="32" xfId="0" applyFont="1" applyFill="1" applyBorder="1" applyAlignment="1">
      <alignment horizontal="center" vertical="center"/>
    </xf>
    <xf numFmtId="21" fontId="54" fillId="57" borderId="32" xfId="0" applyNumberFormat="1" applyFont="1" applyFill="1" applyBorder="1" applyAlignment="1">
      <alignment horizontal="center" vertical="center"/>
    </xf>
    <xf numFmtId="21" fontId="54" fillId="57" borderId="33" xfId="0" applyNumberFormat="1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0" fontId="26" fillId="0" borderId="35" xfId="0" applyFont="1" applyFill="1" applyBorder="1" applyAlignment="1">
      <alignment vertical="center"/>
    </xf>
    <xf numFmtId="0" fontId="54" fillId="57" borderId="32" xfId="0" applyFont="1" applyFill="1" applyBorder="1" applyAlignment="1">
      <alignment vertical="center"/>
    </xf>
    <xf numFmtId="0" fontId="26" fillId="0" borderId="43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vertical="center"/>
    </xf>
    <xf numFmtId="0" fontId="26" fillId="0" borderId="45" xfId="0" applyNumberFormat="1" applyFont="1" applyFill="1" applyBorder="1" applyAlignment="1">
      <alignment horizontal="center" vertical="center"/>
    </xf>
    <xf numFmtId="0" fontId="54" fillId="57" borderId="22" xfId="0" applyFont="1" applyFill="1" applyBorder="1" applyAlignment="1">
      <alignment horizontal="center" vertical="center"/>
    </xf>
    <xf numFmtId="0" fontId="54" fillId="57" borderId="23" xfId="0" applyFont="1" applyFill="1" applyBorder="1" applyAlignment="1">
      <alignment vertical="center"/>
    </xf>
    <xf numFmtId="0" fontId="54" fillId="57" borderId="3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56" borderId="46" xfId="0" applyFont="1" applyFill="1" applyBorder="1" applyAlignment="1">
      <alignment horizontal="center" vertical="center"/>
    </xf>
    <xf numFmtId="0" fontId="1" fillId="56" borderId="47" xfId="0" applyFont="1" applyFill="1" applyBorder="1" applyAlignment="1">
      <alignment horizontal="center" vertical="center"/>
    </xf>
    <xf numFmtId="0" fontId="1" fillId="56" borderId="48" xfId="0" applyFont="1" applyFill="1" applyBorder="1" applyAlignment="1">
      <alignment horizontal="center" vertical="center"/>
    </xf>
    <xf numFmtId="0" fontId="34" fillId="56" borderId="49" xfId="0" applyFont="1" applyFill="1" applyBorder="1" applyAlignment="1">
      <alignment horizontal="center" vertical="center"/>
    </xf>
    <xf numFmtId="0" fontId="34" fillId="56" borderId="0" xfId="0" applyFont="1" applyFill="1" applyBorder="1" applyAlignment="1">
      <alignment horizontal="center" vertical="center"/>
    </xf>
    <xf numFmtId="0" fontId="34" fillId="56" borderId="50" xfId="0" applyFont="1" applyFill="1" applyBorder="1" applyAlignment="1">
      <alignment horizontal="center" vertical="center"/>
    </xf>
    <xf numFmtId="0" fontId="6" fillId="56" borderId="46" xfId="0" applyFont="1" applyFill="1" applyBorder="1" applyAlignment="1">
      <alignment horizontal="center" vertical="center" wrapText="1"/>
    </xf>
    <xf numFmtId="0" fontId="6" fillId="56" borderId="47" xfId="0" applyFont="1" applyFill="1" applyBorder="1" applyAlignment="1">
      <alignment horizontal="center" vertical="center" wrapText="1"/>
    </xf>
    <xf numFmtId="0" fontId="6" fillId="56" borderId="48" xfId="0" applyFont="1" applyFill="1" applyBorder="1" applyAlignment="1">
      <alignment horizontal="center" vertical="center" wrapText="1"/>
    </xf>
    <xf numFmtId="0" fontId="28" fillId="55" borderId="49" xfId="0" applyFont="1" applyFill="1" applyBorder="1" applyAlignment="1">
      <alignment horizontal="center" vertical="center"/>
    </xf>
    <xf numFmtId="0" fontId="28" fillId="55" borderId="0" xfId="0" applyFont="1" applyFill="1" applyBorder="1" applyAlignment="1">
      <alignment horizontal="center" vertical="center"/>
    </xf>
    <xf numFmtId="0" fontId="28" fillId="55" borderId="50" xfId="0" applyFont="1" applyFill="1" applyBorder="1" applyAlignment="1">
      <alignment horizontal="center" vertical="center"/>
    </xf>
    <xf numFmtId="1" fontId="31" fillId="56" borderId="51" xfId="0" applyNumberFormat="1" applyFont="1" applyFill="1" applyBorder="1" applyAlignment="1">
      <alignment horizontal="center" vertical="center" wrapText="1"/>
    </xf>
    <xf numFmtId="0" fontId="26" fillId="0" borderId="52" xfId="0" applyFont="1" applyFill="1" applyBorder="1" applyAlignment="1">
      <alignment vertical="center"/>
    </xf>
    <xf numFmtId="0" fontId="26" fillId="0" borderId="53" xfId="0" applyFont="1" applyFill="1" applyBorder="1" applyAlignment="1">
      <alignment vertical="center"/>
    </xf>
    <xf numFmtId="0" fontId="26" fillId="0" borderId="54" xfId="0" applyFont="1" applyFill="1" applyBorder="1" applyAlignment="1">
      <alignment vertical="center"/>
    </xf>
    <xf numFmtId="0" fontId="31" fillId="56" borderId="55" xfId="0" applyFont="1" applyFill="1" applyBorder="1" applyAlignment="1">
      <alignment horizontal="center" vertical="center" wrapText="1"/>
    </xf>
    <xf numFmtId="0" fontId="26" fillId="0" borderId="56" xfId="0" applyFont="1" applyFill="1" applyBorder="1" applyAlignment="1">
      <alignment vertical="center"/>
    </xf>
    <xf numFmtId="0" fontId="26" fillId="0" borderId="57" xfId="0" applyFont="1" applyFill="1" applyBorder="1" applyAlignment="1">
      <alignment vertical="center"/>
    </xf>
    <xf numFmtId="0" fontId="26" fillId="0" borderId="58" xfId="0" applyFont="1" applyFill="1" applyBorder="1" applyAlignment="1">
      <alignment vertical="center"/>
    </xf>
    <xf numFmtId="0" fontId="54" fillId="57" borderId="53" xfId="0" applyFont="1" applyFill="1" applyBorder="1" applyAlignment="1">
      <alignment vertical="center"/>
    </xf>
    <xf numFmtId="0" fontId="54" fillId="57" borderId="57" xfId="0" applyFont="1" applyFill="1" applyBorder="1" applyAlignment="1">
      <alignment vertical="center"/>
    </xf>
  </cellXfs>
  <cellStyles count="99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Excel Built-in Normal" xfId="72"/>
    <cellStyle name="Input" xfId="73"/>
    <cellStyle name="Input 2" xfId="74"/>
    <cellStyle name="Comma" xfId="75"/>
    <cellStyle name="Comma [0]" xfId="76"/>
    <cellStyle name="Neutrale" xfId="77"/>
    <cellStyle name="Neutrale 2" xfId="78"/>
    <cellStyle name="Normale 2" xfId="79"/>
    <cellStyle name="Normale 2 2" xfId="80"/>
    <cellStyle name="Normale 3" xfId="81"/>
    <cellStyle name="Normale 3 2" xfId="82"/>
    <cellStyle name="Normale 4" xfId="83"/>
    <cellStyle name="Nota" xfId="84"/>
    <cellStyle name="Nota 2" xfId="85"/>
    <cellStyle name="Nota 3" xfId="86"/>
    <cellStyle name="Output" xfId="87"/>
    <cellStyle name="Output 2" xfId="88"/>
    <cellStyle name="Percent" xfId="89"/>
    <cellStyle name="Testo avviso" xfId="90"/>
    <cellStyle name="Testo avviso 2" xfId="91"/>
    <cellStyle name="Testo descrittivo" xfId="92"/>
    <cellStyle name="Testo descrittivo 2" xfId="93"/>
    <cellStyle name="Titolo" xfId="94"/>
    <cellStyle name="Titolo 1" xfId="95"/>
    <cellStyle name="Titolo 1 2" xfId="96"/>
    <cellStyle name="Titolo 2" xfId="97"/>
    <cellStyle name="Titolo 2 2" xfId="98"/>
    <cellStyle name="Titolo 3" xfId="99"/>
    <cellStyle name="Titolo 3 2" xfId="100"/>
    <cellStyle name="Titolo 4" xfId="101"/>
    <cellStyle name="Titolo 4 2" xfId="102"/>
    <cellStyle name="Titolo 5" xfId="103"/>
    <cellStyle name="Titolo 6" xfId="104"/>
    <cellStyle name="Totale" xfId="105"/>
    <cellStyle name="Totale 2" xfId="106"/>
    <cellStyle name="Valore non valido" xfId="107"/>
    <cellStyle name="Valore non valido 2" xfId="108"/>
    <cellStyle name="Valore valido" xfId="109"/>
    <cellStyle name="Valore valido 2" xfId="110"/>
    <cellStyle name="Currency" xfId="111"/>
    <cellStyle name="Currency [0]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6.7109375" style="1" customWidth="1"/>
    <col min="2" max="3" width="25.7109375" style="3" customWidth="1"/>
    <col min="4" max="4" width="12.28125" style="54" bestFit="1" customWidth="1"/>
    <col min="5" max="5" width="35.7109375" style="4" customWidth="1"/>
    <col min="6" max="6" width="10.7109375" style="5" customWidth="1"/>
    <col min="7" max="9" width="10.7109375" style="1" customWidth="1"/>
  </cols>
  <sheetData>
    <row r="1" spans="1:9" ht="45" customHeight="1">
      <c r="A1" s="55" t="s">
        <v>155</v>
      </c>
      <c r="B1" s="56"/>
      <c r="C1" s="56"/>
      <c r="D1" s="56"/>
      <c r="E1" s="56"/>
      <c r="F1" s="56"/>
      <c r="G1" s="56"/>
      <c r="H1" s="56"/>
      <c r="I1" s="57"/>
    </row>
    <row r="2" spans="1:9" ht="24" customHeight="1">
      <c r="A2" s="58" t="s">
        <v>156</v>
      </c>
      <c r="B2" s="59"/>
      <c r="C2" s="59"/>
      <c r="D2" s="59"/>
      <c r="E2" s="59"/>
      <c r="F2" s="59"/>
      <c r="G2" s="59"/>
      <c r="H2" s="59"/>
      <c r="I2" s="60"/>
    </row>
    <row r="3" spans="1:9" ht="24" customHeight="1">
      <c r="A3" s="29"/>
      <c r="B3" s="12" t="s">
        <v>157</v>
      </c>
      <c r="C3" s="12"/>
      <c r="D3" s="13"/>
      <c r="E3" s="12" t="s">
        <v>86</v>
      </c>
      <c r="F3" s="13"/>
      <c r="G3" s="12"/>
      <c r="H3" s="13" t="s">
        <v>0</v>
      </c>
      <c r="I3" s="14">
        <v>10</v>
      </c>
    </row>
    <row r="4" spans="1:9" ht="24" customHeight="1">
      <c r="A4" s="34" t="s">
        <v>1</v>
      </c>
      <c r="B4" s="67" t="s">
        <v>2</v>
      </c>
      <c r="C4" s="71" t="s">
        <v>3</v>
      </c>
      <c r="D4" s="35" t="s">
        <v>4</v>
      </c>
      <c r="E4" s="36" t="s">
        <v>5</v>
      </c>
      <c r="F4" s="37" t="s">
        <v>9</v>
      </c>
      <c r="G4" s="35" t="s">
        <v>6</v>
      </c>
      <c r="H4" s="38" t="s">
        <v>7</v>
      </c>
      <c r="I4" s="39" t="s">
        <v>8</v>
      </c>
    </row>
    <row r="5" spans="1:9" s="2" customFormat="1" ht="18" customHeight="1">
      <c r="A5" s="6" t="s">
        <v>12</v>
      </c>
      <c r="B5" s="68" t="s">
        <v>87</v>
      </c>
      <c r="C5" s="72"/>
      <c r="D5" s="7" t="s">
        <v>67</v>
      </c>
      <c r="E5" s="45" t="s">
        <v>88</v>
      </c>
      <c r="F5" s="27">
        <v>0.027314814814814816</v>
      </c>
      <c r="G5" s="7" t="str">
        <f aca="true" t="shared" si="0" ref="G5:G36">TEXT(INT((HOUR(F5)*3600+MINUTE(F5)*60+SECOND(F5))/$I$3/60),"0")&amp;"."&amp;TEXT(MOD((HOUR(F5)*3600+MINUTE(F5)*60+SECOND(F5))/$I$3,60),"00")&amp;"/km"</f>
        <v>3.56/km</v>
      </c>
      <c r="H5" s="27">
        <f aca="true" t="shared" si="1" ref="H5:H36">F5-$F$5</f>
        <v>0</v>
      </c>
      <c r="I5" s="8">
        <f>F5-INDEX($F$5:$F$53,MATCH(D5,$D$5:$D$53,0))</f>
        <v>0</v>
      </c>
    </row>
    <row r="6" spans="1:9" s="2" customFormat="1" ht="18" customHeight="1">
      <c r="A6" s="21" t="s">
        <v>13</v>
      </c>
      <c r="B6" s="69" t="s">
        <v>89</v>
      </c>
      <c r="C6" s="73"/>
      <c r="D6" s="22" t="s">
        <v>76</v>
      </c>
      <c r="E6" s="44" t="s">
        <v>90</v>
      </c>
      <c r="F6" s="28">
        <v>0.028240740740740736</v>
      </c>
      <c r="G6" s="22" t="str">
        <f t="shared" si="0"/>
        <v>4.04/km</v>
      </c>
      <c r="H6" s="28">
        <f t="shared" si="1"/>
        <v>0.0009259259259259203</v>
      </c>
      <c r="I6" s="23">
        <f>F6-INDEX($F$5:$F$53,MATCH(D6,$D$5:$D$53,0))</f>
        <v>0</v>
      </c>
    </row>
    <row r="7" spans="1:9" s="2" customFormat="1" ht="18" customHeight="1">
      <c r="A7" s="21" t="s">
        <v>14</v>
      </c>
      <c r="B7" s="69" t="s">
        <v>91</v>
      </c>
      <c r="C7" s="73"/>
      <c r="D7" s="22" t="s">
        <v>66</v>
      </c>
      <c r="E7" s="44" t="s">
        <v>92</v>
      </c>
      <c r="F7" s="28">
        <v>0.028333333333333332</v>
      </c>
      <c r="G7" s="22" t="str">
        <f t="shared" si="0"/>
        <v>4.05/km</v>
      </c>
      <c r="H7" s="28">
        <f t="shared" si="1"/>
        <v>0.0010185185185185158</v>
      </c>
      <c r="I7" s="23">
        <f>F7-INDEX($F$5:$F$53,MATCH(D7,$D$5:$D$53,0))</f>
        <v>0</v>
      </c>
    </row>
    <row r="8" spans="1:9" s="2" customFormat="1" ht="18" customHeight="1">
      <c r="A8" s="21" t="s">
        <v>15</v>
      </c>
      <c r="B8" s="69" t="s">
        <v>93</v>
      </c>
      <c r="C8" s="73"/>
      <c r="D8" s="22" t="s">
        <v>67</v>
      </c>
      <c r="E8" s="44" t="s">
        <v>94</v>
      </c>
      <c r="F8" s="28">
        <v>0.028449074074074075</v>
      </c>
      <c r="G8" s="22" t="str">
        <f t="shared" si="0"/>
        <v>4.06/km</v>
      </c>
      <c r="H8" s="28">
        <f t="shared" si="1"/>
        <v>0.0011342592592592585</v>
      </c>
      <c r="I8" s="23">
        <f>F8-INDEX($F$5:$F$53,MATCH(D8,$D$5:$D$53,0))</f>
        <v>0.0011342592592592585</v>
      </c>
    </row>
    <row r="9" spans="1:9" s="2" customFormat="1" ht="18" customHeight="1">
      <c r="A9" s="21" t="s">
        <v>16</v>
      </c>
      <c r="B9" s="69" t="s">
        <v>95</v>
      </c>
      <c r="C9" s="73"/>
      <c r="D9" s="22" t="s">
        <v>66</v>
      </c>
      <c r="E9" s="44" t="s">
        <v>96</v>
      </c>
      <c r="F9" s="28">
        <v>0.028819444444444443</v>
      </c>
      <c r="G9" s="22" t="str">
        <f t="shared" si="0"/>
        <v>4.09/km</v>
      </c>
      <c r="H9" s="28">
        <f t="shared" si="1"/>
        <v>0.0015046296296296266</v>
      </c>
      <c r="I9" s="23">
        <f>F9-INDEX($F$5:$F$53,MATCH(D9,$D$5:$D$53,0))</f>
        <v>0.00048611111111111077</v>
      </c>
    </row>
    <row r="10" spans="1:9" s="2" customFormat="1" ht="18" customHeight="1">
      <c r="A10" s="21" t="s">
        <v>17</v>
      </c>
      <c r="B10" s="69" t="s">
        <v>97</v>
      </c>
      <c r="C10" s="73"/>
      <c r="D10" s="22" t="s">
        <v>65</v>
      </c>
      <c r="E10" s="44" t="s">
        <v>98</v>
      </c>
      <c r="F10" s="28">
        <v>0.028854166666666667</v>
      </c>
      <c r="G10" s="22" t="str">
        <f t="shared" si="0"/>
        <v>4.09/km</v>
      </c>
      <c r="H10" s="28">
        <f t="shared" si="1"/>
        <v>0.0015393518518518508</v>
      </c>
      <c r="I10" s="23">
        <f>F10-INDEX($F$5:$F$53,MATCH(D10,$D$5:$D$53,0))</f>
        <v>0</v>
      </c>
    </row>
    <row r="11" spans="1:9" s="2" customFormat="1" ht="18" customHeight="1">
      <c r="A11" s="21" t="s">
        <v>18</v>
      </c>
      <c r="B11" s="69" t="s">
        <v>99</v>
      </c>
      <c r="C11" s="73"/>
      <c r="D11" s="22" t="s">
        <v>68</v>
      </c>
      <c r="E11" s="44" t="s">
        <v>100</v>
      </c>
      <c r="F11" s="28">
        <v>0.029039351851851854</v>
      </c>
      <c r="G11" s="22" t="str">
        <f t="shared" si="0"/>
        <v>4.11/km</v>
      </c>
      <c r="H11" s="28">
        <f t="shared" si="1"/>
        <v>0.0017245370370370383</v>
      </c>
      <c r="I11" s="23">
        <f>F11-INDEX($F$5:$F$53,MATCH(D11,$D$5:$D$53,0))</f>
        <v>0</v>
      </c>
    </row>
    <row r="12" spans="1:9" s="2" customFormat="1" ht="18" customHeight="1">
      <c r="A12" s="21" t="s">
        <v>19</v>
      </c>
      <c r="B12" s="69" t="s">
        <v>101</v>
      </c>
      <c r="C12" s="73"/>
      <c r="D12" s="22" t="s">
        <v>71</v>
      </c>
      <c r="E12" s="44" t="s">
        <v>102</v>
      </c>
      <c r="F12" s="28">
        <v>0.029155092592592594</v>
      </c>
      <c r="G12" s="22" t="str">
        <f t="shared" si="0"/>
        <v>4.12/km</v>
      </c>
      <c r="H12" s="28">
        <f t="shared" si="1"/>
        <v>0.0018402777777777775</v>
      </c>
      <c r="I12" s="23">
        <f>F12-INDEX($F$5:$F$53,MATCH(D12,$D$5:$D$53,0))</f>
        <v>0</v>
      </c>
    </row>
    <row r="13" spans="1:9" s="2" customFormat="1" ht="18" customHeight="1">
      <c r="A13" s="21" t="s">
        <v>20</v>
      </c>
      <c r="B13" s="69" t="s">
        <v>103</v>
      </c>
      <c r="C13" s="73"/>
      <c r="D13" s="22" t="s">
        <v>69</v>
      </c>
      <c r="E13" s="44" t="s">
        <v>63</v>
      </c>
      <c r="F13" s="28">
        <v>0.029861111111111113</v>
      </c>
      <c r="G13" s="22" t="str">
        <f t="shared" si="0"/>
        <v>4.18/km</v>
      </c>
      <c r="H13" s="28">
        <f t="shared" si="1"/>
        <v>0.0025462962962962965</v>
      </c>
      <c r="I13" s="23">
        <f>F13-INDEX($F$5:$F$53,MATCH(D13,$D$5:$D$53,0))</f>
        <v>0</v>
      </c>
    </row>
    <row r="14" spans="1:9" s="2" customFormat="1" ht="18" customHeight="1">
      <c r="A14" s="21" t="s">
        <v>21</v>
      </c>
      <c r="B14" s="69" t="s">
        <v>104</v>
      </c>
      <c r="C14" s="73"/>
      <c r="D14" s="22" t="s">
        <v>66</v>
      </c>
      <c r="E14" s="44" t="s">
        <v>88</v>
      </c>
      <c r="F14" s="28">
        <v>0.029872685185185183</v>
      </c>
      <c r="G14" s="22" t="str">
        <f t="shared" si="0"/>
        <v>4.18/km</v>
      </c>
      <c r="H14" s="28">
        <f t="shared" si="1"/>
        <v>0.0025578703703703666</v>
      </c>
      <c r="I14" s="23">
        <f>F14-INDEX($F$5:$F$53,MATCH(D14,$D$5:$D$53,0))</f>
        <v>0.0015393518518518508</v>
      </c>
    </row>
    <row r="15" spans="1:9" s="2" customFormat="1" ht="18" customHeight="1">
      <c r="A15" s="21" t="s">
        <v>22</v>
      </c>
      <c r="B15" s="69" t="s">
        <v>105</v>
      </c>
      <c r="C15" s="73"/>
      <c r="D15" s="22" t="s">
        <v>69</v>
      </c>
      <c r="E15" s="44" t="s">
        <v>79</v>
      </c>
      <c r="F15" s="28">
        <v>0.030104166666666668</v>
      </c>
      <c r="G15" s="22" t="str">
        <f t="shared" si="0"/>
        <v>4.20/km</v>
      </c>
      <c r="H15" s="28">
        <f t="shared" si="1"/>
        <v>0.002789351851851852</v>
      </c>
      <c r="I15" s="23">
        <f>F15-INDEX($F$5:$F$53,MATCH(D15,$D$5:$D$53,0))</f>
        <v>0.00024305555555555539</v>
      </c>
    </row>
    <row r="16" spans="1:9" s="2" customFormat="1" ht="18" customHeight="1">
      <c r="A16" s="21" t="s">
        <v>23</v>
      </c>
      <c r="B16" s="69" t="s">
        <v>106</v>
      </c>
      <c r="C16" s="73"/>
      <c r="D16" s="22" t="s">
        <v>66</v>
      </c>
      <c r="E16" s="44" t="s">
        <v>62</v>
      </c>
      <c r="F16" s="28">
        <v>0.030300925925925926</v>
      </c>
      <c r="G16" s="22" t="str">
        <f t="shared" si="0"/>
        <v>4.22/km</v>
      </c>
      <c r="H16" s="28">
        <f t="shared" si="1"/>
        <v>0.0029861111111111095</v>
      </c>
      <c r="I16" s="23">
        <f>F16-INDEX($F$5:$F$53,MATCH(D16,$D$5:$D$53,0))</f>
        <v>0.0019675925925925937</v>
      </c>
    </row>
    <row r="17" spans="1:9" s="2" customFormat="1" ht="18" customHeight="1">
      <c r="A17" s="21" t="s">
        <v>24</v>
      </c>
      <c r="B17" s="69" t="s">
        <v>107</v>
      </c>
      <c r="C17" s="73"/>
      <c r="D17" s="22" t="s">
        <v>78</v>
      </c>
      <c r="E17" s="44" t="s">
        <v>63</v>
      </c>
      <c r="F17" s="28">
        <v>0.03217592592592593</v>
      </c>
      <c r="G17" s="22" t="str">
        <f t="shared" si="0"/>
        <v>4.38/km</v>
      </c>
      <c r="H17" s="28">
        <f t="shared" si="1"/>
        <v>0.004861111111111111</v>
      </c>
      <c r="I17" s="23">
        <f>F17-INDEX($F$5:$F$53,MATCH(D17,$D$5:$D$53,0))</f>
        <v>0</v>
      </c>
    </row>
    <row r="18" spans="1:9" s="2" customFormat="1" ht="18" customHeight="1">
      <c r="A18" s="21" t="s">
        <v>25</v>
      </c>
      <c r="B18" s="69" t="s">
        <v>108</v>
      </c>
      <c r="C18" s="73"/>
      <c r="D18" s="22" t="s">
        <v>69</v>
      </c>
      <c r="E18" s="44" t="s">
        <v>63</v>
      </c>
      <c r="F18" s="28">
        <v>0.03225694444444444</v>
      </c>
      <c r="G18" s="22" t="str">
        <f t="shared" si="0"/>
        <v>4.39/km</v>
      </c>
      <c r="H18" s="28">
        <f t="shared" si="1"/>
        <v>0.004942129629629626</v>
      </c>
      <c r="I18" s="23">
        <f>F18-INDEX($F$5:$F$53,MATCH(D18,$D$5:$D$53,0))</f>
        <v>0.0023958333333333297</v>
      </c>
    </row>
    <row r="19" spans="1:9" s="2" customFormat="1" ht="18" customHeight="1">
      <c r="A19" s="21" t="s">
        <v>26</v>
      </c>
      <c r="B19" s="69" t="s">
        <v>109</v>
      </c>
      <c r="C19" s="73"/>
      <c r="D19" s="22" t="s">
        <v>69</v>
      </c>
      <c r="E19" s="44" t="s">
        <v>63</v>
      </c>
      <c r="F19" s="28">
        <v>0.03305555555555555</v>
      </c>
      <c r="G19" s="22" t="str">
        <f t="shared" si="0"/>
        <v>4.46/km</v>
      </c>
      <c r="H19" s="28">
        <f t="shared" si="1"/>
        <v>0.005740740740740737</v>
      </c>
      <c r="I19" s="23">
        <f>F19-INDEX($F$5:$F$53,MATCH(D19,$D$5:$D$53,0))</f>
        <v>0.0031944444444444407</v>
      </c>
    </row>
    <row r="20" spans="1:9" s="2" customFormat="1" ht="18" customHeight="1">
      <c r="A20" s="21" t="s">
        <v>27</v>
      </c>
      <c r="B20" s="69" t="s">
        <v>110</v>
      </c>
      <c r="C20" s="73"/>
      <c r="D20" s="22" t="s">
        <v>71</v>
      </c>
      <c r="E20" s="44" t="s">
        <v>111</v>
      </c>
      <c r="F20" s="28">
        <v>0.03309027777777778</v>
      </c>
      <c r="G20" s="22" t="str">
        <f t="shared" si="0"/>
        <v>4.46/km</v>
      </c>
      <c r="H20" s="28">
        <f t="shared" si="1"/>
        <v>0.005775462962962965</v>
      </c>
      <c r="I20" s="23">
        <f>F20-INDEX($F$5:$F$53,MATCH(D20,$D$5:$D$53,0))</f>
        <v>0.003935185185185187</v>
      </c>
    </row>
    <row r="21" spans="1:9" ht="18" customHeight="1">
      <c r="A21" s="21" t="s">
        <v>28</v>
      </c>
      <c r="B21" s="69" t="s">
        <v>112</v>
      </c>
      <c r="C21" s="73"/>
      <c r="D21" s="22" t="s">
        <v>67</v>
      </c>
      <c r="E21" s="44" t="s">
        <v>75</v>
      </c>
      <c r="F21" s="28">
        <v>0.033171296296296296</v>
      </c>
      <c r="G21" s="22" t="str">
        <f t="shared" si="0"/>
        <v>4.47/km</v>
      </c>
      <c r="H21" s="28">
        <f t="shared" si="1"/>
        <v>0.00585648148148148</v>
      </c>
      <c r="I21" s="23">
        <f>F21-INDEX($F$5:$F$53,MATCH(D21,$D$5:$D$53,0))</f>
        <v>0.00585648148148148</v>
      </c>
    </row>
    <row r="22" spans="1:9" ht="18" customHeight="1">
      <c r="A22" s="21" t="s">
        <v>29</v>
      </c>
      <c r="B22" s="69" t="s">
        <v>113</v>
      </c>
      <c r="C22" s="73"/>
      <c r="D22" s="22" t="s">
        <v>73</v>
      </c>
      <c r="E22" s="44" t="s">
        <v>114</v>
      </c>
      <c r="F22" s="28">
        <v>0.03349537037037037</v>
      </c>
      <c r="G22" s="22" t="str">
        <f t="shared" si="0"/>
        <v>4.49/km</v>
      </c>
      <c r="H22" s="28">
        <f t="shared" si="1"/>
        <v>0.006180555555555554</v>
      </c>
      <c r="I22" s="23">
        <f>F22-INDEX($F$5:$F$53,MATCH(D22,$D$5:$D$53,0))</f>
        <v>0</v>
      </c>
    </row>
    <row r="23" spans="1:9" ht="18" customHeight="1">
      <c r="A23" s="21" t="s">
        <v>30</v>
      </c>
      <c r="B23" s="69" t="s">
        <v>115</v>
      </c>
      <c r="C23" s="73"/>
      <c r="D23" s="22" t="s">
        <v>77</v>
      </c>
      <c r="E23" s="44" t="s">
        <v>81</v>
      </c>
      <c r="F23" s="28">
        <v>0.03395833333333333</v>
      </c>
      <c r="G23" s="22" t="str">
        <f t="shared" si="0"/>
        <v>4.53/km</v>
      </c>
      <c r="H23" s="28">
        <f t="shared" si="1"/>
        <v>0.006643518518518517</v>
      </c>
      <c r="I23" s="23">
        <f>F23-INDEX($F$5:$F$53,MATCH(D23,$D$5:$D$53,0))</f>
        <v>0</v>
      </c>
    </row>
    <row r="24" spans="1:9" ht="18" customHeight="1">
      <c r="A24" s="21" t="s">
        <v>31</v>
      </c>
      <c r="B24" s="69" t="s">
        <v>116</v>
      </c>
      <c r="C24" s="73"/>
      <c r="D24" s="22" t="s">
        <v>74</v>
      </c>
      <c r="E24" s="44" t="s">
        <v>62</v>
      </c>
      <c r="F24" s="28">
        <v>0.03414351851851852</v>
      </c>
      <c r="G24" s="22" t="str">
        <f t="shared" si="0"/>
        <v>4.55/km</v>
      </c>
      <c r="H24" s="28">
        <f t="shared" si="1"/>
        <v>0.006828703703703701</v>
      </c>
      <c r="I24" s="23">
        <f>F24-INDEX($F$5:$F$53,MATCH(D24,$D$5:$D$53,0))</f>
        <v>0</v>
      </c>
    </row>
    <row r="25" spans="1:9" ht="18" customHeight="1">
      <c r="A25" s="21" t="s">
        <v>32</v>
      </c>
      <c r="B25" s="69" t="s">
        <v>117</v>
      </c>
      <c r="C25" s="73"/>
      <c r="D25" s="22" t="s">
        <v>76</v>
      </c>
      <c r="E25" s="44" t="s">
        <v>62</v>
      </c>
      <c r="F25" s="28">
        <v>0.03414351851851852</v>
      </c>
      <c r="G25" s="22" t="str">
        <f t="shared" si="0"/>
        <v>4.55/km</v>
      </c>
      <c r="H25" s="28">
        <f t="shared" si="1"/>
        <v>0.006828703703703701</v>
      </c>
      <c r="I25" s="23">
        <f>F25-INDEX($F$5:$F$53,MATCH(D25,$D$5:$D$53,0))</f>
        <v>0.005902777777777781</v>
      </c>
    </row>
    <row r="26" spans="1:9" ht="18" customHeight="1">
      <c r="A26" s="21" t="s">
        <v>33</v>
      </c>
      <c r="B26" s="69" t="s">
        <v>118</v>
      </c>
      <c r="C26" s="73"/>
      <c r="D26" s="22" t="s">
        <v>80</v>
      </c>
      <c r="E26" s="44" t="s">
        <v>62</v>
      </c>
      <c r="F26" s="28">
        <v>0.03488425925925926</v>
      </c>
      <c r="G26" s="22" t="str">
        <f t="shared" si="0"/>
        <v>5.01/km</v>
      </c>
      <c r="H26" s="28">
        <f t="shared" si="1"/>
        <v>0.007569444444444445</v>
      </c>
      <c r="I26" s="23">
        <f>F26-INDEX($F$5:$F$53,MATCH(D26,$D$5:$D$53,0))</f>
        <v>0</v>
      </c>
    </row>
    <row r="27" spans="1:9" ht="18" customHeight="1">
      <c r="A27" s="21" t="s">
        <v>34</v>
      </c>
      <c r="B27" s="69" t="s">
        <v>119</v>
      </c>
      <c r="C27" s="73"/>
      <c r="D27" s="22" t="s">
        <v>73</v>
      </c>
      <c r="E27" s="44" t="s">
        <v>90</v>
      </c>
      <c r="F27" s="28">
        <v>0.035312500000000004</v>
      </c>
      <c r="G27" s="22" t="str">
        <f t="shared" si="0"/>
        <v>5.05/km</v>
      </c>
      <c r="H27" s="28">
        <f t="shared" si="1"/>
        <v>0.007997685185185188</v>
      </c>
      <c r="I27" s="23">
        <f>F27-INDEX($F$5:$F$53,MATCH(D27,$D$5:$D$53,0))</f>
        <v>0.0018171296296296338</v>
      </c>
    </row>
    <row r="28" spans="1:9" ht="18" customHeight="1">
      <c r="A28" s="21" t="s">
        <v>35</v>
      </c>
      <c r="B28" s="69" t="s">
        <v>120</v>
      </c>
      <c r="C28" s="73"/>
      <c r="D28" s="22" t="s">
        <v>77</v>
      </c>
      <c r="E28" s="44" t="s">
        <v>121</v>
      </c>
      <c r="F28" s="28">
        <v>0.03543981481481481</v>
      </c>
      <c r="G28" s="22" t="str">
        <f t="shared" si="0"/>
        <v>5.06/km</v>
      </c>
      <c r="H28" s="28">
        <f t="shared" si="1"/>
        <v>0.008124999999999997</v>
      </c>
      <c r="I28" s="23">
        <f>F28-INDEX($F$5:$F$53,MATCH(D28,$D$5:$D$53,0))</f>
        <v>0.0014814814814814795</v>
      </c>
    </row>
    <row r="29" spans="1:9" ht="18" customHeight="1">
      <c r="A29" s="40" t="s">
        <v>36</v>
      </c>
      <c r="B29" s="75" t="s">
        <v>122</v>
      </c>
      <c r="C29" s="76"/>
      <c r="D29" s="41" t="s">
        <v>78</v>
      </c>
      <c r="E29" s="47" t="s">
        <v>61</v>
      </c>
      <c r="F29" s="42">
        <v>0.03568287037037037</v>
      </c>
      <c r="G29" s="41" t="str">
        <f t="shared" si="0"/>
        <v>5.08/km</v>
      </c>
      <c r="H29" s="42">
        <f t="shared" si="1"/>
        <v>0.008368055555555556</v>
      </c>
      <c r="I29" s="43">
        <f>F29-INDEX($F$5:$F$53,MATCH(D29,$D$5:$D$53,0))</f>
        <v>0.0035069444444444445</v>
      </c>
    </row>
    <row r="30" spans="1:9" ht="18" customHeight="1">
      <c r="A30" s="21" t="s">
        <v>37</v>
      </c>
      <c r="B30" s="69" t="s">
        <v>123</v>
      </c>
      <c r="C30" s="73"/>
      <c r="D30" s="22" t="s">
        <v>82</v>
      </c>
      <c r="E30" s="44" t="s">
        <v>79</v>
      </c>
      <c r="F30" s="28">
        <v>0.03591435185185186</v>
      </c>
      <c r="G30" s="22" t="str">
        <f t="shared" si="0"/>
        <v>5.10/km</v>
      </c>
      <c r="H30" s="28">
        <f t="shared" si="1"/>
        <v>0.008599537037037041</v>
      </c>
      <c r="I30" s="23">
        <f>F30-INDEX($F$5:$F$53,MATCH(D30,$D$5:$D$53,0))</f>
        <v>0</v>
      </c>
    </row>
    <row r="31" spans="1:9" ht="18" customHeight="1">
      <c r="A31" s="21" t="s">
        <v>38</v>
      </c>
      <c r="B31" s="69" t="s">
        <v>124</v>
      </c>
      <c r="C31" s="73"/>
      <c r="D31" s="22" t="s">
        <v>78</v>
      </c>
      <c r="E31" s="44" t="s">
        <v>62</v>
      </c>
      <c r="F31" s="28">
        <v>0.03591435185185186</v>
      </c>
      <c r="G31" s="22" t="str">
        <f t="shared" si="0"/>
        <v>5.10/km</v>
      </c>
      <c r="H31" s="28">
        <f t="shared" si="1"/>
        <v>0.008599537037037041</v>
      </c>
      <c r="I31" s="23">
        <f>F31-INDEX($F$5:$F$53,MATCH(D31,$D$5:$D$53,0))</f>
        <v>0.0037384259259259298</v>
      </c>
    </row>
    <row r="32" spans="1:9" ht="18" customHeight="1">
      <c r="A32" s="21" t="s">
        <v>39</v>
      </c>
      <c r="B32" s="69" t="s">
        <v>125</v>
      </c>
      <c r="C32" s="73"/>
      <c r="D32" s="22" t="s">
        <v>77</v>
      </c>
      <c r="E32" s="44" t="s">
        <v>121</v>
      </c>
      <c r="F32" s="28">
        <v>0.036111111111111115</v>
      </c>
      <c r="G32" s="22" t="str">
        <f t="shared" si="0"/>
        <v>5.12/km</v>
      </c>
      <c r="H32" s="28">
        <f t="shared" si="1"/>
        <v>0.008796296296296299</v>
      </c>
      <c r="I32" s="23">
        <f>F32-INDEX($F$5:$F$53,MATCH(D32,$D$5:$D$53,0))</f>
        <v>0.0021527777777777812</v>
      </c>
    </row>
    <row r="33" spans="1:9" ht="18" customHeight="1">
      <c r="A33" s="21" t="s">
        <v>40</v>
      </c>
      <c r="B33" s="69" t="s">
        <v>126</v>
      </c>
      <c r="C33" s="73"/>
      <c r="D33" s="22" t="s">
        <v>76</v>
      </c>
      <c r="E33" s="44" t="s">
        <v>81</v>
      </c>
      <c r="F33" s="28">
        <v>0.03614583333333333</v>
      </c>
      <c r="G33" s="22" t="str">
        <f t="shared" si="0"/>
        <v>5.12/km</v>
      </c>
      <c r="H33" s="28">
        <f t="shared" si="1"/>
        <v>0.008831018518518512</v>
      </c>
      <c r="I33" s="23">
        <f>F33-INDEX($F$5:$F$53,MATCH(D33,$D$5:$D$53,0))</f>
        <v>0.007905092592592592</v>
      </c>
    </row>
    <row r="34" spans="1:9" ht="18" customHeight="1">
      <c r="A34" s="21" t="s">
        <v>41</v>
      </c>
      <c r="B34" s="69" t="s">
        <v>127</v>
      </c>
      <c r="C34" s="73"/>
      <c r="D34" s="22" t="s">
        <v>77</v>
      </c>
      <c r="E34" s="44" t="s">
        <v>121</v>
      </c>
      <c r="F34" s="28">
        <v>0.03619212962962963</v>
      </c>
      <c r="G34" s="22" t="str">
        <f t="shared" si="0"/>
        <v>5.13/km</v>
      </c>
      <c r="H34" s="28">
        <f t="shared" si="1"/>
        <v>0.008877314814814814</v>
      </c>
      <c r="I34" s="23">
        <f>F34-INDEX($F$5:$F$53,MATCH(D34,$D$5:$D$53,0))</f>
        <v>0.0022337962962962962</v>
      </c>
    </row>
    <row r="35" spans="1:9" ht="18" customHeight="1">
      <c r="A35" s="21" t="s">
        <v>42</v>
      </c>
      <c r="B35" s="69" t="s">
        <v>128</v>
      </c>
      <c r="C35" s="73"/>
      <c r="D35" s="22" t="s">
        <v>68</v>
      </c>
      <c r="E35" s="44" t="s">
        <v>90</v>
      </c>
      <c r="F35" s="28">
        <v>0.036412037037037034</v>
      </c>
      <c r="G35" s="22" t="str">
        <f t="shared" si="0"/>
        <v>5.15/km</v>
      </c>
      <c r="H35" s="28">
        <f t="shared" si="1"/>
        <v>0.009097222222222218</v>
      </c>
      <c r="I35" s="23">
        <f>F35-INDEX($F$5:$F$53,MATCH(D35,$D$5:$D$53,0))</f>
        <v>0.00737268518518518</v>
      </c>
    </row>
    <row r="36" spans="1:9" ht="18" customHeight="1">
      <c r="A36" s="21" t="s">
        <v>43</v>
      </c>
      <c r="B36" s="69" t="s">
        <v>129</v>
      </c>
      <c r="C36" s="73"/>
      <c r="D36" s="22" t="s">
        <v>82</v>
      </c>
      <c r="E36" s="44" t="s">
        <v>64</v>
      </c>
      <c r="F36" s="28">
        <v>0.036550925925925924</v>
      </c>
      <c r="G36" s="22" t="str">
        <f t="shared" si="0"/>
        <v>5.16/km</v>
      </c>
      <c r="H36" s="28">
        <f t="shared" si="1"/>
        <v>0.009236111111111108</v>
      </c>
      <c r="I36" s="23">
        <f>F36-INDEX($F$5:$F$53,MATCH(D36,$D$5:$D$53,0))</f>
        <v>0.0006365740740740672</v>
      </c>
    </row>
    <row r="37" spans="1:9" ht="18" customHeight="1">
      <c r="A37" s="21" t="s">
        <v>44</v>
      </c>
      <c r="B37" s="69" t="s">
        <v>130</v>
      </c>
      <c r="C37" s="73"/>
      <c r="D37" s="22" t="s">
        <v>69</v>
      </c>
      <c r="E37" s="44" t="s">
        <v>131</v>
      </c>
      <c r="F37" s="28">
        <v>0.03657407407407407</v>
      </c>
      <c r="G37" s="22" t="str">
        <f aca="true" t="shared" si="2" ref="G37:G53">TEXT(INT((HOUR(F37)*3600+MINUTE(F37)*60+SECOND(F37))/$I$3/60),"0")&amp;"."&amp;TEXT(MOD((HOUR(F37)*3600+MINUTE(F37)*60+SECOND(F37))/$I$3,60),"00")&amp;"/km"</f>
        <v>5.16/km</v>
      </c>
      <c r="H37" s="28">
        <f aca="true" t="shared" si="3" ref="H37:H53">F37-$F$5</f>
        <v>0.009259259259259255</v>
      </c>
      <c r="I37" s="23">
        <f>F37-INDEX($F$5:$F$53,MATCH(D37,$D$5:$D$53,0))</f>
        <v>0.006712962962962959</v>
      </c>
    </row>
    <row r="38" spans="1:9" ht="18" customHeight="1">
      <c r="A38" s="21" t="s">
        <v>45</v>
      </c>
      <c r="B38" s="69" t="s">
        <v>132</v>
      </c>
      <c r="C38" s="73"/>
      <c r="D38" s="22" t="s">
        <v>69</v>
      </c>
      <c r="E38" s="44" t="s">
        <v>133</v>
      </c>
      <c r="F38" s="28">
        <v>0.03667824074074074</v>
      </c>
      <c r="G38" s="22" t="str">
        <f t="shared" si="2"/>
        <v>5.17/km</v>
      </c>
      <c r="H38" s="28">
        <f t="shared" si="3"/>
        <v>0.009363425925925924</v>
      </c>
      <c r="I38" s="23">
        <f>F38-INDEX($F$5:$F$53,MATCH(D38,$D$5:$D$53,0))</f>
        <v>0.006817129629629628</v>
      </c>
    </row>
    <row r="39" spans="1:9" ht="18" customHeight="1">
      <c r="A39" s="21" t="s">
        <v>46</v>
      </c>
      <c r="B39" s="69" t="s">
        <v>134</v>
      </c>
      <c r="C39" s="73"/>
      <c r="D39" s="22" t="s">
        <v>77</v>
      </c>
      <c r="E39" s="44" t="s">
        <v>135</v>
      </c>
      <c r="F39" s="28">
        <v>0.03697916666666667</v>
      </c>
      <c r="G39" s="22" t="str">
        <f t="shared" si="2"/>
        <v>5.20/km</v>
      </c>
      <c r="H39" s="28">
        <f t="shared" si="3"/>
        <v>0.009664351851851851</v>
      </c>
      <c r="I39" s="23">
        <f>F39-INDEX($F$5:$F$53,MATCH(D39,$D$5:$D$53,0))</f>
        <v>0.0030208333333333337</v>
      </c>
    </row>
    <row r="40" spans="1:9" ht="18" customHeight="1">
      <c r="A40" s="21" t="s">
        <v>47</v>
      </c>
      <c r="B40" s="69" t="s">
        <v>136</v>
      </c>
      <c r="C40" s="73"/>
      <c r="D40" s="22" t="s">
        <v>71</v>
      </c>
      <c r="E40" s="44" t="s">
        <v>137</v>
      </c>
      <c r="F40" s="28">
        <v>0.03770833333333333</v>
      </c>
      <c r="G40" s="22" t="str">
        <f t="shared" si="2"/>
        <v>5.26/km</v>
      </c>
      <c r="H40" s="28">
        <f t="shared" si="3"/>
        <v>0.010393518518518514</v>
      </c>
      <c r="I40" s="23">
        <f>F40-INDEX($F$5:$F$53,MATCH(D40,$D$5:$D$53,0))</f>
        <v>0.008553240740740736</v>
      </c>
    </row>
    <row r="41" spans="1:9" ht="18" customHeight="1">
      <c r="A41" s="21" t="s">
        <v>48</v>
      </c>
      <c r="B41" s="69" t="s">
        <v>138</v>
      </c>
      <c r="C41" s="73"/>
      <c r="D41" s="22" t="s">
        <v>70</v>
      </c>
      <c r="E41" s="44" t="s">
        <v>139</v>
      </c>
      <c r="F41" s="28">
        <v>0.04020833333333333</v>
      </c>
      <c r="G41" s="22" t="str">
        <f t="shared" si="2"/>
        <v>5.47/km</v>
      </c>
      <c r="H41" s="28">
        <f t="shared" si="3"/>
        <v>0.012893518518518516</v>
      </c>
      <c r="I41" s="23">
        <f>F41-INDEX($F$5:$F$53,MATCH(D41,$D$5:$D$53,0))</f>
        <v>0</v>
      </c>
    </row>
    <row r="42" spans="1:9" ht="18" customHeight="1">
      <c r="A42" s="21" t="s">
        <v>49</v>
      </c>
      <c r="B42" s="69" t="s">
        <v>140</v>
      </c>
      <c r="C42" s="73"/>
      <c r="D42" s="22" t="s">
        <v>73</v>
      </c>
      <c r="E42" s="44" t="s">
        <v>111</v>
      </c>
      <c r="F42" s="28">
        <v>0.04143518518518518</v>
      </c>
      <c r="G42" s="22" t="str">
        <f t="shared" si="2"/>
        <v>5.58/km</v>
      </c>
      <c r="H42" s="28">
        <f t="shared" si="3"/>
        <v>0.014120370370370363</v>
      </c>
      <c r="I42" s="23">
        <f>F42-INDEX($F$5:$F$53,MATCH(D42,$D$5:$D$53,0))</f>
        <v>0.00793981481481481</v>
      </c>
    </row>
    <row r="43" spans="1:9" ht="18" customHeight="1">
      <c r="A43" s="21" t="s">
        <v>50</v>
      </c>
      <c r="B43" s="69" t="s">
        <v>141</v>
      </c>
      <c r="C43" s="73"/>
      <c r="D43" s="22" t="s">
        <v>85</v>
      </c>
      <c r="E43" s="44" t="s">
        <v>72</v>
      </c>
      <c r="F43" s="28">
        <v>0.042986111111111114</v>
      </c>
      <c r="G43" s="22" t="str">
        <f t="shared" si="2"/>
        <v>6.11/km</v>
      </c>
      <c r="H43" s="28">
        <f t="shared" si="3"/>
        <v>0.015671296296296298</v>
      </c>
      <c r="I43" s="23">
        <f>F43-INDEX($F$5:$F$53,MATCH(D43,$D$5:$D$53,0))</f>
        <v>0</v>
      </c>
    </row>
    <row r="44" spans="1:9" ht="18" customHeight="1">
      <c r="A44" s="21" t="s">
        <v>51</v>
      </c>
      <c r="B44" s="69" t="s">
        <v>142</v>
      </c>
      <c r="C44" s="73"/>
      <c r="D44" s="22" t="s">
        <v>84</v>
      </c>
      <c r="E44" s="44" t="s">
        <v>79</v>
      </c>
      <c r="F44" s="28">
        <v>0.043090277777777776</v>
      </c>
      <c r="G44" s="22" t="str">
        <f t="shared" si="2"/>
        <v>6.12/km</v>
      </c>
      <c r="H44" s="28">
        <f t="shared" si="3"/>
        <v>0.01577546296296296</v>
      </c>
      <c r="I44" s="23">
        <f>F44-INDEX($F$5:$F$53,MATCH(D44,$D$5:$D$53,0))</f>
        <v>0</v>
      </c>
    </row>
    <row r="45" spans="1:9" ht="18" customHeight="1">
      <c r="A45" s="21" t="s">
        <v>52</v>
      </c>
      <c r="B45" s="69" t="s">
        <v>143</v>
      </c>
      <c r="C45" s="73"/>
      <c r="D45" s="22" t="s">
        <v>84</v>
      </c>
      <c r="E45" s="44" t="s">
        <v>90</v>
      </c>
      <c r="F45" s="28">
        <v>0.043912037037037034</v>
      </c>
      <c r="G45" s="22" t="str">
        <f t="shared" si="2"/>
        <v>6.19/km</v>
      </c>
      <c r="H45" s="28">
        <f t="shared" si="3"/>
        <v>0.016597222222222218</v>
      </c>
      <c r="I45" s="23">
        <f>F45-INDEX($F$5:$F$53,MATCH(D45,$D$5:$D$53,0))</f>
        <v>0.0008217592592592582</v>
      </c>
    </row>
    <row r="46" spans="1:9" ht="18" customHeight="1">
      <c r="A46" s="21" t="s">
        <v>53</v>
      </c>
      <c r="B46" s="69" t="s">
        <v>144</v>
      </c>
      <c r="C46" s="73"/>
      <c r="D46" s="22" t="s">
        <v>67</v>
      </c>
      <c r="E46" s="44" t="s">
        <v>96</v>
      </c>
      <c r="F46" s="28">
        <v>0.04429398148148148</v>
      </c>
      <c r="G46" s="22" t="str">
        <f t="shared" si="2"/>
        <v>6.23/km</v>
      </c>
      <c r="H46" s="28">
        <f t="shared" si="3"/>
        <v>0.016979166666666667</v>
      </c>
      <c r="I46" s="23">
        <f>F46-INDEX($F$5:$F$53,MATCH(D46,$D$5:$D$53,0))</f>
        <v>0.016979166666666667</v>
      </c>
    </row>
    <row r="47" spans="1:9" ht="18" customHeight="1">
      <c r="A47" s="21" t="s">
        <v>54</v>
      </c>
      <c r="B47" s="69" t="s">
        <v>145</v>
      </c>
      <c r="C47" s="73"/>
      <c r="D47" s="22" t="s">
        <v>82</v>
      </c>
      <c r="E47" s="44" t="s">
        <v>146</v>
      </c>
      <c r="F47" s="28">
        <v>0.044375</v>
      </c>
      <c r="G47" s="22" t="str">
        <f t="shared" si="2"/>
        <v>6.23/km</v>
      </c>
      <c r="H47" s="28">
        <f t="shared" si="3"/>
        <v>0.01706018518518518</v>
      </c>
      <c r="I47" s="23">
        <f>F47-INDEX($F$5:$F$53,MATCH(D47,$D$5:$D$53,0))</f>
        <v>0.00846064814814814</v>
      </c>
    </row>
    <row r="48" spans="1:9" ht="18" customHeight="1">
      <c r="A48" s="21" t="s">
        <v>55</v>
      </c>
      <c r="B48" s="69" t="s">
        <v>147</v>
      </c>
      <c r="C48" s="73"/>
      <c r="D48" s="22" t="s">
        <v>84</v>
      </c>
      <c r="E48" s="44" t="s">
        <v>148</v>
      </c>
      <c r="F48" s="28">
        <v>0.04491898148148148</v>
      </c>
      <c r="G48" s="22" t="str">
        <f t="shared" si="2"/>
        <v>6.28/km</v>
      </c>
      <c r="H48" s="28">
        <f t="shared" si="3"/>
        <v>0.017604166666666667</v>
      </c>
      <c r="I48" s="23">
        <f>F48-INDEX($F$5:$F$53,MATCH(D48,$D$5:$D$53,0))</f>
        <v>0.0018287037037037074</v>
      </c>
    </row>
    <row r="49" spans="1:9" ht="18" customHeight="1">
      <c r="A49" s="21" t="s">
        <v>56</v>
      </c>
      <c r="B49" s="69" t="s">
        <v>149</v>
      </c>
      <c r="C49" s="73"/>
      <c r="D49" s="22" t="s">
        <v>82</v>
      </c>
      <c r="E49" s="44" t="s">
        <v>90</v>
      </c>
      <c r="F49" s="28">
        <v>0.04494212962962963</v>
      </c>
      <c r="G49" s="22" t="str">
        <f t="shared" si="2"/>
        <v>6.28/km</v>
      </c>
      <c r="H49" s="28">
        <f t="shared" si="3"/>
        <v>0.017627314814814814</v>
      </c>
      <c r="I49" s="23">
        <f>F49-INDEX($F$5:$F$53,MATCH(D49,$D$5:$D$53,0))</f>
        <v>0.009027777777777773</v>
      </c>
    </row>
    <row r="50" spans="1:9" ht="18" customHeight="1">
      <c r="A50" s="21" t="s">
        <v>57</v>
      </c>
      <c r="B50" s="69" t="s">
        <v>150</v>
      </c>
      <c r="C50" s="73"/>
      <c r="D50" s="22" t="s">
        <v>85</v>
      </c>
      <c r="E50" s="44" t="s">
        <v>90</v>
      </c>
      <c r="F50" s="28">
        <v>0.04577546296296297</v>
      </c>
      <c r="G50" s="22" t="str">
        <f t="shared" si="2"/>
        <v>6.36/km</v>
      </c>
      <c r="H50" s="28">
        <f t="shared" si="3"/>
        <v>0.018460648148148153</v>
      </c>
      <c r="I50" s="23">
        <f>F50-INDEX($F$5:$F$53,MATCH(D50,$D$5:$D$53,0))</f>
        <v>0.0027893518518518554</v>
      </c>
    </row>
    <row r="51" spans="1:9" ht="18" customHeight="1">
      <c r="A51" s="21" t="s">
        <v>58</v>
      </c>
      <c r="B51" s="69" t="s">
        <v>151</v>
      </c>
      <c r="C51" s="73"/>
      <c r="D51" s="22" t="s">
        <v>83</v>
      </c>
      <c r="E51" s="44" t="s">
        <v>152</v>
      </c>
      <c r="F51" s="28">
        <v>0.04618055555555556</v>
      </c>
      <c r="G51" s="22" t="str">
        <f t="shared" si="2"/>
        <v>6.39/km</v>
      </c>
      <c r="H51" s="28">
        <f t="shared" si="3"/>
        <v>0.018865740740740742</v>
      </c>
      <c r="I51" s="23">
        <f>F51-INDEX($F$5:$F$53,MATCH(D51,$D$5:$D$53,0))</f>
        <v>0</v>
      </c>
    </row>
    <row r="52" spans="1:9" ht="18" customHeight="1">
      <c r="A52" s="21" t="s">
        <v>59</v>
      </c>
      <c r="B52" s="69" t="s">
        <v>153</v>
      </c>
      <c r="C52" s="73"/>
      <c r="D52" s="22" t="s">
        <v>71</v>
      </c>
      <c r="E52" s="44" t="s">
        <v>121</v>
      </c>
      <c r="F52" s="28">
        <v>0.0462962962962963</v>
      </c>
      <c r="G52" s="22" t="str">
        <f t="shared" si="2"/>
        <v>6.40/km</v>
      </c>
      <c r="H52" s="28">
        <f t="shared" si="3"/>
        <v>0.018981481481481485</v>
      </c>
      <c r="I52" s="23">
        <f>F52-INDEX($F$5:$F$53,MATCH(D52,$D$5:$D$53,0))</f>
        <v>0.017141203703703707</v>
      </c>
    </row>
    <row r="53" spans="1:9" ht="18" customHeight="1">
      <c r="A53" s="24" t="s">
        <v>60</v>
      </c>
      <c r="B53" s="70" t="s">
        <v>154</v>
      </c>
      <c r="C53" s="74"/>
      <c r="D53" s="25" t="s">
        <v>78</v>
      </c>
      <c r="E53" s="46" t="s">
        <v>90</v>
      </c>
      <c r="F53" s="30">
        <v>0.0625</v>
      </c>
      <c r="G53" s="25" t="str">
        <f t="shared" si="2"/>
        <v>9.00/km</v>
      </c>
      <c r="H53" s="30">
        <f t="shared" si="3"/>
        <v>0.03518518518518518</v>
      </c>
      <c r="I53" s="26">
        <f>F53-INDEX($F$5:$F$53,MATCH(D53,$D$5:$D$53,0))</f>
        <v>0.030324074074074073</v>
      </c>
    </row>
  </sheetData>
  <sheetProtection/>
  <autoFilter ref="A4:I53"/>
  <mergeCells count="2">
    <mergeCell ref="A1:I1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3" sqref="B23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54" customWidth="1"/>
  </cols>
  <sheetData>
    <row r="1" spans="1:3" ht="45" customHeight="1">
      <c r="A1" s="61" t="str">
        <f>Individuale!A1</f>
        <v>Maratonina di Capena</v>
      </c>
      <c r="B1" s="62"/>
      <c r="C1" s="63"/>
    </row>
    <row r="2" spans="1:3" ht="24" customHeight="1">
      <c r="A2" s="64" t="str">
        <f>Individuale!B3</f>
        <v>Capena (RM) Italia</v>
      </c>
      <c r="B2" s="65"/>
      <c r="C2" s="66"/>
    </row>
    <row r="3" spans="1:3" ht="24" customHeight="1">
      <c r="A3" s="15"/>
      <c r="B3" s="16" t="s">
        <v>11</v>
      </c>
      <c r="C3" s="17">
        <f>SUM(C5:C37)</f>
        <v>49</v>
      </c>
    </row>
    <row r="4" spans="1:3" ht="24" customHeight="1">
      <c r="A4" s="18" t="s">
        <v>1</v>
      </c>
      <c r="B4" s="19" t="s">
        <v>5</v>
      </c>
      <c r="C4" s="20" t="s">
        <v>10</v>
      </c>
    </row>
    <row r="5" spans="1:3" ht="18" customHeight="1">
      <c r="A5" s="48">
        <v>1</v>
      </c>
      <c r="B5" s="49" t="s">
        <v>90</v>
      </c>
      <c r="C5" s="50">
        <v>7</v>
      </c>
    </row>
    <row r="6" spans="1:3" ht="18" customHeight="1">
      <c r="A6" s="9">
        <v>2</v>
      </c>
      <c r="B6" s="10" t="s">
        <v>62</v>
      </c>
      <c r="C6" s="32">
        <v>5</v>
      </c>
    </row>
    <row r="7" spans="1:3" ht="18" customHeight="1">
      <c r="A7" s="9">
        <v>3</v>
      </c>
      <c r="B7" s="10" t="s">
        <v>121</v>
      </c>
      <c r="C7" s="32">
        <v>4</v>
      </c>
    </row>
    <row r="8" spans="1:3" ht="18" customHeight="1">
      <c r="A8" s="9">
        <v>4</v>
      </c>
      <c r="B8" s="10" t="s">
        <v>63</v>
      </c>
      <c r="C8" s="32">
        <v>4</v>
      </c>
    </row>
    <row r="9" spans="1:3" ht="18" customHeight="1">
      <c r="A9" s="9">
        <v>5</v>
      </c>
      <c r="B9" s="10" t="s">
        <v>79</v>
      </c>
      <c r="C9" s="32">
        <v>3</v>
      </c>
    </row>
    <row r="10" spans="1:3" ht="18" customHeight="1">
      <c r="A10" s="9">
        <v>6</v>
      </c>
      <c r="B10" s="10" t="s">
        <v>96</v>
      </c>
      <c r="C10" s="32">
        <v>2</v>
      </c>
    </row>
    <row r="11" spans="1:3" ht="18" customHeight="1">
      <c r="A11" s="9">
        <v>7</v>
      </c>
      <c r="B11" s="10" t="s">
        <v>88</v>
      </c>
      <c r="C11" s="32">
        <v>2</v>
      </c>
    </row>
    <row r="12" spans="1:3" ht="18" customHeight="1">
      <c r="A12" s="9">
        <v>8</v>
      </c>
      <c r="B12" s="10" t="s">
        <v>111</v>
      </c>
      <c r="C12" s="32">
        <v>2</v>
      </c>
    </row>
    <row r="13" spans="1:3" ht="18" customHeight="1">
      <c r="A13" s="9">
        <v>9</v>
      </c>
      <c r="B13" s="10" t="s">
        <v>81</v>
      </c>
      <c r="C13" s="32">
        <v>2</v>
      </c>
    </row>
    <row r="14" spans="1:3" ht="18" customHeight="1">
      <c r="A14" s="9">
        <v>10</v>
      </c>
      <c r="B14" s="10" t="s">
        <v>114</v>
      </c>
      <c r="C14" s="32">
        <v>1</v>
      </c>
    </row>
    <row r="15" spans="1:3" ht="18" customHeight="1">
      <c r="A15" s="9">
        <v>11</v>
      </c>
      <c r="B15" s="10" t="s">
        <v>146</v>
      </c>
      <c r="C15" s="32">
        <v>1</v>
      </c>
    </row>
    <row r="16" spans="1:3" ht="18" customHeight="1">
      <c r="A16" s="9">
        <v>12</v>
      </c>
      <c r="B16" s="10" t="s">
        <v>139</v>
      </c>
      <c r="C16" s="32">
        <v>1</v>
      </c>
    </row>
    <row r="17" spans="1:3" ht="18" customHeight="1">
      <c r="A17" s="51">
        <v>13</v>
      </c>
      <c r="B17" s="52" t="s">
        <v>61</v>
      </c>
      <c r="C17" s="53">
        <v>1</v>
      </c>
    </row>
    <row r="18" spans="1:3" ht="18" customHeight="1">
      <c r="A18" s="9">
        <v>14</v>
      </c>
      <c r="B18" s="10" t="s">
        <v>94</v>
      </c>
      <c r="C18" s="32">
        <v>1</v>
      </c>
    </row>
    <row r="19" spans="1:3" ht="18" customHeight="1">
      <c r="A19" s="9">
        <v>15</v>
      </c>
      <c r="B19" s="10" t="s">
        <v>148</v>
      </c>
      <c r="C19" s="32">
        <v>1</v>
      </c>
    </row>
    <row r="20" spans="1:3" ht="18" customHeight="1">
      <c r="A20" s="9">
        <v>16</v>
      </c>
      <c r="B20" s="10" t="s">
        <v>152</v>
      </c>
      <c r="C20" s="32">
        <v>1</v>
      </c>
    </row>
    <row r="21" spans="1:3" ht="18" customHeight="1">
      <c r="A21" s="9">
        <v>17</v>
      </c>
      <c r="B21" s="10" t="s">
        <v>98</v>
      </c>
      <c r="C21" s="32">
        <v>1</v>
      </c>
    </row>
    <row r="22" spans="1:3" ht="18" customHeight="1">
      <c r="A22" s="9">
        <v>18</v>
      </c>
      <c r="B22" s="10" t="s">
        <v>131</v>
      </c>
      <c r="C22" s="32">
        <v>1</v>
      </c>
    </row>
    <row r="23" spans="1:3" ht="18" customHeight="1">
      <c r="A23" s="9">
        <v>19</v>
      </c>
      <c r="B23" s="10" t="s">
        <v>135</v>
      </c>
      <c r="C23" s="32">
        <v>1</v>
      </c>
    </row>
    <row r="24" spans="1:3" ht="18" customHeight="1">
      <c r="A24" s="9">
        <v>20</v>
      </c>
      <c r="B24" s="10" t="s">
        <v>64</v>
      </c>
      <c r="C24" s="32">
        <v>1</v>
      </c>
    </row>
    <row r="25" spans="1:3" ht="18" customHeight="1">
      <c r="A25" s="9">
        <v>21</v>
      </c>
      <c r="B25" s="10" t="s">
        <v>72</v>
      </c>
      <c r="C25" s="32">
        <v>1</v>
      </c>
    </row>
    <row r="26" spans="1:3" ht="18" customHeight="1">
      <c r="A26" s="9">
        <v>22</v>
      </c>
      <c r="B26" s="10" t="s">
        <v>100</v>
      </c>
      <c r="C26" s="32">
        <v>1</v>
      </c>
    </row>
    <row r="27" spans="1:3" ht="18" customHeight="1">
      <c r="A27" s="9">
        <v>23</v>
      </c>
      <c r="B27" s="10" t="s">
        <v>75</v>
      </c>
      <c r="C27" s="32">
        <v>1</v>
      </c>
    </row>
    <row r="28" spans="1:3" ht="18" customHeight="1">
      <c r="A28" s="9">
        <v>24</v>
      </c>
      <c r="B28" s="10" t="s">
        <v>102</v>
      </c>
      <c r="C28" s="32">
        <v>1</v>
      </c>
    </row>
    <row r="29" spans="1:3" ht="18" customHeight="1">
      <c r="A29" s="9">
        <v>25</v>
      </c>
      <c r="B29" s="10" t="s">
        <v>137</v>
      </c>
      <c r="C29" s="32">
        <v>1</v>
      </c>
    </row>
    <row r="30" spans="1:3" ht="18" customHeight="1">
      <c r="A30" s="9">
        <v>26</v>
      </c>
      <c r="B30" s="10" t="s">
        <v>133</v>
      </c>
      <c r="C30" s="32">
        <v>1</v>
      </c>
    </row>
    <row r="31" spans="1:3" ht="18" customHeight="1">
      <c r="A31" s="11">
        <v>27</v>
      </c>
      <c r="B31" s="31" t="s">
        <v>92</v>
      </c>
      <c r="C31" s="33">
        <v>1</v>
      </c>
    </row>
  </sheetData>
  <sheetProtection/>
  <autoFilter ref="A4:C4">
    <sortState ref="A5:C31">
      <sortCondition descending="1" sortBy="value" ref="C5:C31"/>
    </sortState>
  </autoFilter>
  <mergeCells count="2">
    <mergeCell ref="A1:C1"/>
    <mergeCell ref="A2:C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2017-12-11T15:24:53Z</dcterms:modified>
  <cp:category/>
  <cp:version/>
  <cp:contentType/>
  <cp:contentStatus/>
</cp:coreProperties>
</file>