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Tempo Ufficiale" sheetId="1" r:id="rId1"/>
    <sheet name="Squadre" sheetId="2" r:id="rId2"/>
  </sheets>
  <definedNames>
    <definedName name="_xlnm._FilterDatabase" localSheetId="0" hidden="1">'Tempo Ufficiale'!$A$3:$I$114</definedName>
    <definedName name="_xlnm.Print_Titles" localSheetId="1">'Squadre'!$1:$3</definedName>
    <definedName name="_xlnm.Print_Titles" localSheetId="0">'Tempo Ufficiale'!$1:$3</definedName>
  </definedNames>
  <calcPr fullCalcOnLoad="1"/>
</workbook>
</file>

<file path=xl/sharedStrings.xml><?xml version="1.0" encoding="utf-8"?>
<sst xmlns="http://schemas.openxmlformats.org/spreadsheetml/2006/main" count="689" uniqueCount="390">
  <si>
    <t>GAETANO</t>
  </si>
  <si>
    <t>VITALE</t>
  </si>
  <si>
    <t>PORZIA</t>
  </si>
  <si>
    <t>GIAMPAOLO</t>
  </si>
  <si>
    <t>GIACOMO</t>
  </si>
  <si>
    <t>CHECHERITA</t>
  </si>
  <si>
    <t>QUINTILI</t>
  </si>
  <si>
    <t>AGAZZI</t>
  </si>
  <si>
    <t>PIERONI</t>
  </si>
  <si>
    <t>FISICHELLA</t>
  </si>
  <si>
    <t>A.S.D. PODISTICA SOLIDARIETA'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</si>
  <si>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</si>
  <si>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</si>
  <si>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</si>
  <si>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</si>
  <si>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</si>
  <si>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</si>
  <si>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</si>
  <si>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</si>
  <si>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</si>
  <si>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</si>
  <si>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</si>
  <si>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</si>
  <si>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</si>
  <si>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</si>
  <si>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</si>
  <si>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</si>
  <si>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</si>
  <si>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</si>
  <si>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</si>
  <si>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</si>
  <si>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</si>
  <si>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</si>
  <si>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</si>
  <si>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</si>
  <si>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</si>
  <si>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</si>
  <si>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</si>
  <si>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</si>
  <si>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</si>
  <si>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</si>
  <si>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</si>
  <si>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</si>
  <si>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</si>
  <si>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</si>
  <si>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</si>
  <si>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</si>
  <si>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</si>
  <si>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</si>
  <si>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</si>
  <si>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</si>
  <si>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</si>
  <si>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</si>
  <si>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</si>
  <si>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</si>
  <si>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</si>
  <si>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</si>
  <si>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</si>
  <si>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</si>
  <si>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</si>
  <si>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</si>
  <si>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</si>
  <si>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</si>
  <si>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</si>
  <si>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</si>
  <si>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</si>
  <si>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</si>
  <si>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</si>
  <si>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</si>
  <si>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</si>
  <si>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</si>
  <si>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</si>
  <si>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</si>
  <si>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</si>
  <si>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</si>
  <si>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</si>
  <si>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</si>
  <si>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</si>
  <si>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</si>
  <si>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</si>
  <si>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</si>
  <si>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</si>
  <si>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</si>
  <si>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</si>
  <si>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</si>
  <si>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</si>
  <si>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</si>
  <si>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</si>
  <si>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</si>
  <si>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</si>
  <si>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</si>
  <si>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</si>
  <si>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</si>
  <si>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</si>
  <si>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</si>
  <si>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</si>
  <si>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</si>
  <si>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</si>
  <si>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</si>
  <si>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</si>
  <si>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</si>
  <si>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</si>
  <si>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</si>
  <si>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</si>
  <si>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</si>
  <si>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</si>
  <si>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</si>
  <si>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</si>
  <si>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</si>
  <si>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</si>
  <si>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</si>
  <si>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</si>
  <si>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</si>
  <si>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</si>
  <si>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</si>
  <si>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</si>
  <si>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</si>
  <si>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</si>
  <si>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</si>
  <si>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</si>
  <si>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</si>
  <si>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</si>
  <si>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GIORGIO</t>
  </si>
  <si>
    <t>MASSIMILIANO</t>
  </si>
  <si>
    <t>SIMONE</t>
  </si>
  <si>
    <t>ANGELO</t>
  </si>
  <si>
    <t>ALESSANDRO</t>
  </si>
  <si>
    <t>ROBERTO</t>
  </si>
  <si>
    <t>GIANLUCA</t>
  </si>
  <si>
    <t>ANDREA</t>
  </si>
  <si>
    <t>PAOLO</t>
  </si>
  <si>
    <t>MASSIMO</t>
  </si>
  <si>
    <t>MARCO</t>
  </si>
  <si>
    <t>VINCENZO</t>
  </si>
  <si>
    <t>FABRIZIO</t>
  </si>
  <si>
    <t>SANDRO</t>
  </si>
  <si>
    <t>MARINI</t>
  </si>
  <si>
    <t>STEFANO</t>
  </si>
  <si>
    <t>FABIO</t>
  </si>
  <si>
    <t>GIULIO</t>
  </si>
  <si>
    <t>NICOLA</t>
  </si>
  <si>
    <t>RICCARDO</t>
  </si>
  <si>
    <t>CARLO</t>
  </si>
  <si>
    <t>MARIO</t>
  </si>
  <si>
    <t>DOMENICO</t>
  </si>
  <si>
    <t>SERGIO</t>
  </si>
  <si>
    <t>LORENZO</t>
  </si>
  <si>
    <t>LUCIANO</t>
  </si>
  <si>
    <t>MICHELE</t>
  </si>
  <si>
    <t>GIAMBARTOLOMEI</t>
  </si>
  <si>
    <t>GIOVANNI</t>
  </si>
  <si>
    <t>ALESSANDRA</t>
  </si>
  <si>
    <t>FIORAVANTI</t>
  </si>
  <si>
    <t>ENZO</t>
  </si>
  <si>
    <t>MARCELLO</t>
  </si>
  <si>
    <t>ARMANDO</t>
  </si>
  <si>
    <t>GOLVELLI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</si>
  <si>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</si>
  <si>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</si>
  <si>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</si>
  <si>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</si>
  <si>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</si>
  <si>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</si>
  <si>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</si>
  <si>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</si>
  <si>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</si>
  <si>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ELEONORA</t>
  </si>
  <si>
    <t>SAVINA</t>
  </si>
  <si>
    <t>DE LUCA</t>
  </si>
  <si>
    <t>O40</t>
  </si>
  <si>
    <t>00:27:29</t>
  </si>
  <si>
    <t>CIURLEO</t>
  </si>
  <si>
    <t>UNICA</t>
  </si>
  <si>
    <t>00:28:29</t>
  </si>
  <si>
    <t>SCUARCIA</t>
  </si>
  <si>
    <t>00:29:11</t>
  </si>
  <si>
    <t>BIZZARRI</t>
  </si>
  <si>
    <t>AICS CLUB ATL CENTRALE</t>
  </si>
  <si>
    <t>00:30:00</t>
  </si>
  <si>
    <t>CASTORO</t>
  </si>
  <si>
    <t>ASD CASTEL FUSANO</t>
  </si>
  <si>
    <t>00:30:41</t>
  </si>
  <si>
    <t>MARINO</t>
  </si>
  <si>
    <t>JUVENIA 2000</t>
  </si>
  <si>
    <t>00:31:11</t>
  </si>
  <si>
    <t>GAUDIOSO</t>
  </si>
  <si>
    <t>ERNESTO</t>
  </si>
  <si>
    <t>00:31:57</t>
  </si>
  <si>
    <t>DELLA LOUGA</t>
  </si>
  <si>
    <t>CRISTIANO</t>
  </si>
  <si>
    <t>00:32:12</t>
  </si>
  <si>
    <t>DE VITO</t>
  </si>
  <si>
    <t>00:32:49</t>
  </si>
  <si>
    <t>SALCI</t>
  </si>
  <si>
    <t>00:32:59</t>
  </si>
  <si>
    <t>GABRIELLI</t>
  </si>
  <si>
    <t>STREFANIA</t>
  </si>
  <si>
    <t>00:33:00</t>
  </si>
  <si>
    <t>MARCHETTI</t>
  </si>
  <si>
    <t>ROMA ROAD RUNNERS CLUB</t>
  </si>
  <si>
    <t>00:33:22</t>
  </si>
  <si>
    <t>PROVENZALE</t>
  </si>
  <si>
    <t>PAOLO ROBERTO</t>
  </si>
  <si>
    <t>U25</t>
  </si>
  <si>
    <t>00:33:36</t>
  </si>
  <si>
    <t>MAISANI</t>
  </si>
  <si>
    <t>00:33:41</t>
  </si>
  <si>
    <t>00:33:57</t>
  </si>
  <si>
    <t>CASTRACAME</t>
  </si>
  <si>
    <t>NETTUNO</t>
  </si>
  <si>
    <t>00:34:03</t>
  </si>
  <si>
    <t>CALABRESE</t>
  </si>
  <si>
    <t>TOTAL FITNESS</t>
  </si>
  <si>
    <t>00:34:07</t>
  </si>
  <si>
    <t>GASPONI</t>
  </si>
  <si>
    <t>00:34:13</t>
  </si>
  <si>
    <t>BELLA</t>
  </si>
  <si>
    <t>00:34:43</t>
  </si>
  <si>
    <t>BUONOPANE</t>
  </si>
  <si>
    <t>00:34:46</t>
  </si>
  <si>
    <t>CONTI</t>
  </si>
  <si>
    <t>00:34:51</t>
  </si>
  <si>
    <t>PARISI</t>
  </si>
  <si>
    <t>00:34:54</t>
  </si>
  <si>
    <t>ANASTASI</t>
  </si>
  <si>
    <t>00:35:00</t>
  </si>
  <si>
    <t>SORGI</t>
  </si>
  <si>
    <t>00:35:08</t>
  </si>
  <si>
    <t>DI CLEMENTE</t>
  </si>
  <si>
    <t>STIRPE</t>
  </si>
  <si>
    <t>00:35:17</t>
  </si>
  <si>
    <t>00:35:21</t>
  </si>
  <si>
    <t>00:35:23</t>
  </si>
  <si>
    <t>FALCONE</t>
  </si>
  <si>
    <t>00:35:26</t>
  </si>
  <si>
    <t>MILLUZZI</t>
  </si>
  <si>
    <t>00:35:31</t>
  </si>
  <si>
    <t>DE ANGELIS</t>
  </si>
  <si>
    <t>00:35:46</t>
  </si>
  <si>
    <t>00:35:47</t>
  </si>
  <si>
    <t>ENA</t>
  </si>
  <si>
    <t>00:35:50</t>
  </si>
  <si>
    <t>COSTANTINI</t>
  </si>
  <si>
    <t>00:36:23</t>
  </si>
  <si>
    <t>SCIUTO</t>
  </si>
  <si>
    <t>SALVATORE AND</t>
  </si>
  <si>
    <t>00:36:26</t>
  </si>
  <si>
    <t>RICCOMINI</t>
  </si>
  <si>
    <t>00:36:40</t>
  </si>
  <si>
    <t>FURNARI</t>
  </si>
  <si>
    <t>VANESSA</t>
  </si>
  <si>
    <t>REAL SPORTING VILLAGE</t>
  </si>
  <si>
    <t>00:36:49</t>
  </si>
  <si>
    <t>00:36:50</t>
  </si>
  <si>
    <t>ALPIGIANI</t>
  </si>
  <si>
    <t>00:36:58</t>
  </si>
  <si>
    <t>PALMIERI</t>
  </si>
  <si>
    <t>FEDERICO</t>
  </si>
  <si>
    <t>BAGNERA</t>
  </si>
  <si>
    <t>PIER GIUSEPPE</t>
  </si>
  <si>
    <t>00:37:14</t>
  </si>
  <si>
    <t>00:37:17</t>
  </si>
  <si>
    <t>CANESTRARI</t>
  </si>
  <si>
    <t>PICCIONE</t>
  </si>
  <si>
    <t>00:37:18</t>
  </si>
  <si>
    <t>FORNASIERO</t>
  </si>
  <si>
    <t>00:37:21</t>
  </si>
  <si>
    <t>AVOLIO</t>
  </si>
  <si>
    <t>00:37:31</t>
  </si>
  <si>
    <t>DE NUZZO</t>
  </si>
  <si>
    <t>00:37:35</t>
  </si>
  <si>
    <t>CAPUCCIO</t>
  </si>
  <si>
    <t>00:37:37</t>
  </si>
  <si>
    <t>00:37:47</t>
  </si>
  <si>
    <t>TOCCHI</t>
  </si>
  <si>
    <t>00:37:53</t>
  </si>
  <si>
    <t>GRACO</t>
  </si>
  <si>
    <t>00:38:08</t>
  </si>
  <si>
    <t>BOIDI</t>
  </si>
  <si>
    <t>CANOTTIERI ROMA</t>
  </si>
  <si>
    <t>00:38:11</t>
  </si>
  <si>
    <t>CARBONI</t>
  </si>
  <si>
    <t>00:38:20</t>
  </si>
  <si>
    <t>RIUIU</t>
  </si>
  <si>
    <t>ROBERTA</t>
  </si>
  <si>
    <t>00:38:34</t>
  </si>
  <si>
    <t>GASBARRO</t>
  </si>
  <si>
    <t>DONATO</t>
  </si>
  <si>
    <t>00:38:46</t>
  </si>
  <si>
    <t>00:39:01</t>
  </si>
  <si>
    <t>TERRUSI</t>
  </si>
  <si>
    <t>RAFFAELLA</t>
  </si>
  <si>
    <t>00:39:02</t>
  </si>
  <si>
    <t>D'ANNA</t>
  </si>
  <si>
    <t>LARA</t>
  </si>
  <si>
    <t>00:39:04</t>
  </si>
  <si>
    <t>D'URBANO</t>
  </si>
  <si>
    <t>CRISTIAN</t>
  </si>
  <si>
    <t>00:39:07</t>
  </si>
  <si>
    <t>00:39:15</t>
  </si>
  <si>
    <t>TRIVEDI</t>
  </si>
  <si>
    <t>PANIGAI</t>
  </si>
  <si>
    <t>00:39:23</t>
  </si>
  <si>
    <t>PLAZZI</t>
  </si>
  <si>
    <t>00:39:28</t>
  </si>
  <si>
    <t>LUCCHETTI</t>
  </si>
  <si>
    <t>00:39:46</t>
  </si>
  <si>
    <t>SPERANZA</t>
  </si>
  <si>
    <t>00:39:57</t>
  </si>
  <si>
    <t>00:40:15</t>
  </si>
  <si>
    <t>00:40:18</t>
  </si>
  <si>
    <t>00:40:24</t>
  </si>
  <si>
    <t>DAL FOCO</t>
  </si>
  <si>
    <t>00:40:25</t>
  </si>
  <si>
    <t>TASCIO</t>
  </si>
  <si>
    <t>00:40:47</t>
  </si>
  <si>
    <t>FALIO</t>
  </si>
  <si>
    <t>CANDIDA</t>
  </si>
  <si>
    <t>00:41:01</t>
  </si>
  <si>
    <t>ANNALISA</t>
  </si>
  <si>
    <t>00:41:30</t>
  </si>
  <si>
    <t>00:41:36</t>
  </si>
  <si>
    <t>DIAZ</t>
  </si>
  <si>
    <t>MAYDEE</t>
  </si>
  <si>
    <t>00:41:47</t>
  </si>
  <si>
    <t>MICELI</t>
  </si>
  <si>
    <t>EDOARDO</t>
  </si>
  <si>
    <t>00:41:53</t>
  </si>
  <si>
    <t>00:42:06</t>
  </si>
  <si>
    <t>CAPOCCI</t>
  </si>
  <si>
    <t>BONANNO</t>
  </si>
  <si>
    <t>00:42:30</t>
  </si>
  <si>
    <t>DI LABIO</t>
  </si>
  <si>
    <t>00:42:47</t>
  </si>
  <si>
    <t>00:42:48</t>
  </si>
  <si>
    <t>00:42:55</t>
  </si>
  <si>
    <t>BERNARDI</t>
  </si>
  <si>
    <t>EMILIANO</t>
  </si>
  <si>
    <t>00:42:57</t>
  </si>
  <si>
    <t>ALPIGIAMI</t>
  </si>
  <si>
    <t>00:43:04</t>
  </si>
  <si>
    <t>LUCCHINI</t>
  </si>
  <si>
    <t>MATTEO</t>
  </si>
  <si>
    <t>00:44:06</t>
  </si>
  <si>
    <t>MUZZI</t>
  </si>
  <si>
    <t>00:44:13</t>
  </si>
  <si>
    <t>SCRETI</t>
  </si>
  <si>
    <t>FIORENZO</t>
  </si>
  <si>
    <t>00:44:25</t>
  </si>
  <si>
    <t>00:45:01</t>
  </si>
  <si>
    <t>CERBONE</t>
  </si>
  <si>
    <t>00:45:16</t>
  </si>
  <si>
    <t>00:45:27</t>
  </si>
  <si>
    <t>ROSSI DE GASPERIS</t>
  </si>
  <si>
    <t>00:45:41</t>
  </si>
  <si>
    <t>00:45:52</t>
  </si>
  <si>
    <t>MACRI</t>
  </si>
  <si>
    <t>MARIA CRISTINA</t>
  </si>
  <si>
    <t>00:46:01</t>
  </si>
  <si>
    <t>DI TANNA</t>
  </si>
  <si>
    <t>00:46:06</t>
  </si>
  <si>
    <t>ERBAGGI</t>
  </si>
  <si>
    <t>00:47:09</t>
  </si>
  <si>
    <t>00:47:46</t>
  </si>
  <si>
    <t>MASOLINI</t>
  </si>
  <si>
    <t>00:47:58</t>
  </si>
  <si>
    <t>TEPEDINO</t>
  </si>
  <si>
    <t>00:48:12</t>
  </si>
  <si>
    <t>LEFEVRE</t>
  </si>
  <si>
    <t>LETIZIA</t>
  </si>
  <si>
    <t>00:48:44</t>
  </si>
  <si>
    <t>MONACO</t>
  </si>
  <si>
    <t>00:48:47</t>
  </si>
  <si>
    <t>AMATI</t>
  </si>
  <si>
    <t>DANTE</t>
  </si>
  <si>
    <t>00:48:48</t>
  </si>
  <si>
    <t>00:49:21</t>
  </si>
  <si>
    <t>SCOLA</t>
  </si>
  <si>
    <t>00:49:42</t>
  </si>
  <si>
    <t>COLELLA</t>
  </si>
  <si>
    <t>00:49:44</t>
  </si>
  <si>
    <t>BELLONI</t>
  </si>
  <si>
    <t>SONIA</t>
  </si>
  <si>
    <t>00:49:51</t>
  </si>
  <si>
    <t>00:49:52</t>
  </si>
  <si>
    <t>00:49:54</t>
  </si>
  <si>
    <t>INDIVIDUALE</t>
  </si>
  <si>
    <t>N/D</t>
  </si>
  <si>
    <t>Maratona XX Municipio 2ª edizione</t>
  </si>
  <si>
    <t>Foro Italico - Roma (RM) Italia - Domenica 07/06/2009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</si>
</sst>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#,##0.0"/>
  </numFmts>
  <fonts count="13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49" fontId="0" fillId="0" borderId="11" xfId="0" applyNumberFormat="1" applyFont="1" applyBorder="1" applyAlignment="1">
      <alignment vertical="center"/>
    </xf>
    <xf numFmtId="165" fontId="0" fillId="0" borderId="11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vertical="center"/>
    </xf>
    <xf numFmtId="49" fontId="0" fillId="0" borderId="12" xfId="0" applyNumberFormat="1" applyFont="1" applyFill="1" applyBorder="1" applyAlignment="1">
      <alignment vertical="center"/>
    </xf>
    <xf numFmtId="165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49" fontId="12" fillId="0" borderId="11" xfId="0" applyNumberFormat="1" applyFont="1" applyBorder="1" applyAlignment="1">
      <alignment vertical="center"/>
    </xf>
    <xf numFmtId="49" fontId="12" fillId="0" borderId="11" xfId="0" applyNumberFormat="1" applyFont="1" applyBorder="1" applyAlignment="1">
      <alignment horizontal="center" vertical="center"/>
    </xf>
    <xf numFmtId="165" fontId="12" fillId="0" borderId="11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vertical="center"/>
    </xf>
    <xf numFmtId="0" fontId="12" fillId="0" borderId="14" xfId="0" applyNumberFormat="1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4"/>
  <sheetViews>
    <sheetView tabSelected="1" workbookViewId="0" topLeftCell="A1">
      <pane ySplit="3" topLeftCell="BM4" activePane="bottomLeft" state="frozen"/>
      <selection pane="topLeft" activeCell="A1" sqref="A1"/>
      <selection pane="bottomLeft" activeCell="E117" sqref="E117"/>
    </sheetView>
  </sheetViews>
  <sheetFormatPr defaultColWidth="9.140625" defaultRowHeight="12.75"/>
  <cols>
    <col min="1" max="1" width="5.7109375" style="1" customWidth="1"/>
    <col min="2" max="2" width="20.7109375" style="0" customWidth="1"/>
    <col min="3" max="3" width="22.8515625" style="0" bestFit="1" customWidth="1"/>
    <col min="4" max="4" width="7.7109375" style="1" customWidth="1"/>
    <col min="5" max="5" width="33.8515625" style="2" customWidth="1"/>
    <col min="6" max="6" width="9.7109375" style="1" customWidth="1"/>
    <col min="7" max="9" width="9.7109375" style="2" customWidth="1"/>
  </cols>
  <sheetData>
    <row r="1" spans="1:9" ht="24.75" customHeight="1" thickBot="1">
      <c r="A1" s="15" t="s">
        <v>388</v>
      </c>
      <c r="B1" s="15"/>
      <c r="C1" s="15"/>
      <c r="D1" s="15"/>
      <c r="E1" s="15"/>
      <c r="F1" s="15"/>
      <c r="G1" s="16"/>
      <c r="H1" s="16"/>
      <c r="I1" s="16"/>
    </row>
    <row r="2" spans="1:9" ht="24.75" customHeight="1">
      <c r="A2" s="17" t="s">
        <v>389</v>
      </c>
      <c r="B2" s="18"/>
      <c r="C2" s="18"/>
      <c r="D2" s="18"/>
      <c r="E2" s="18"/>
      <c r="F2" s="18"/>
      <c r="G2" s="19"/>
      <c r="H2" s="5" t="s">
        <v>111</v>
      </c>
      <c r="I2" s="6">
        <v>8</v>
      </c>
    </row>
    <row r="3" spans="1:9" ht="37.5" customHeight="1" thickBot="1">
      <c r="A3" s="7" t="s">
        <v>112</v>
      </c>
      <c r="B3" s="7" t="s">
        <v>113</v>
      </c>
      <c r="C3" s="8" t="s">
        <v>114</v>
      </c>
      <c r="D3" s="8" t="s">
        <v>115</v>
      </c>
      <c r="E3" s="9" t="s">
        <v>116</v>
      </c>
      <c r="F3" s="10" t="s">
        <v>117</v>
      </c>
      <c r="G3" s="10" t="s">
        <v>118</v>
      </c>
      <c r="H3" s="10" t="s">
        <v>119</v>
      </c>
      <c r="I3" s="10" t="s">
        <v>120</v>
      </c>
    </row>
    <row r="4" spans="1:9" s="11" customFormat="1" ht="15" customHeight="1">
      <c r="A4" s="26">
        <v>1</v>
      </c>
      <c r="B4" s="27" t="s">
        <v>168</v>
      </c>
      <c r="C4" s="27" t="s">
        <v>140</v>
      </c>
      <c r="D4" s="37" t="s">
        <v>169</v>
      </c>
      <c r="E4" s="27" t="s">
        <v>386</v>
      </c>
      <c r="F4" s="37" t="s">
        <v>170</v>
      </c>
      <c r="G4" s="26" t="str">
        <f aca="true" t="shared" si="0" ref="G4:G67">TEXT(INT((HOUR(F4)*3600+MINUTE(F4)*60+SECOND(F4))/$I$2/60),"0")&amp;"."&amp;TEXT(MOD((HOUR(F4)*3600+MINUTE(F4)*60+SECOND(F4))/$I$2,60),"00")&amp;"/km"</f>
        <v>3.26/km</v>
      </c>
      <c r="H4" s="28">
        <f>F4-$F$4</f>
        <v>0</v>
      </c>
      <c r="I4" s="28">
        <f>F4-INDEX($F$4:$F$453,MATCH(D4,$D$4:$D$453,0))</f>
        <v>0</v>
      </c>
    </row>
    <row r="5" spans="1:9" s="11" customFormat="1" ht="15" customHeight="1">
      <c r="A5" s="29">
        <v>2</v>
      </c>
      <c r="B5" s="30" t="s">
        <v>171</v>
      </c>
      <c r="C5" s="30" t="s">
        <v>133</v>
      </c>
      <c r="D5" s="38" t="s">
        <v>172</v>
      </c>
      <c r="E5" s="30" t="s">
        <v>386</v>
      </c>
      <c r="F5" s="38" t="s">
        <v>173</v>
      </c>
      <c r="G5" s="29" t="str">
        <f t="shared" si="0"/>
        <v>3.34/km</v>
      </c>
      <c r="H5" s="31">
        <f>F5-$F$4</f>
        <v>0.0006944444444444454</v>
      </c>
      <c r="I5" s="31">
        <f>F5-INDEX($F$4:$F$453,MATCH(D5,$D$4:$D$453,0))</f>
        <v>0</v>
      </c>
    </row>
    <row r="6" spans="1:9" s="11" customFormat="1" ht="15" customHeight="1">
      <c r="A6" s="29" t="s">
        <v>11</v>
      </c>
      <c r="B6" s="30" t="s">
        <v>174</v>
      </c>
      <c r="C6" s="30" t="s">
        <v>123</v>
      </c>
      <c r="D6" s="38" t="s">
        <v>172</v>
      </c>
      <c r="E6" s="30" t="s">
        <v>386</v>
      </c>
      <c r="F6" s="38" t="s">
        <v>175</v>
      </c>
      <c r="G6" s="29" t="str">
        <f t="shared" si="0"/>
        <v>3.39/km</v>
      </c>
      <c r="H6" s="31">
        <f aca="true" t="shared" si="1" ref="H6:H69">F6-$F$4</f>
        <v>0.0011805555555555562</v>
      </c>
      <c r="I6" s="31">
        <f>F6-INDEX($F$4:$F$453,MATCH(D6,$D$4:$D$453,0))</f>
        <v>0.00048611111111111077</v>
      </c>
    </row>
    <row r="7" spans="1:9" s="11" customFormat="1" ht="15" customHeight="1">
      <c r="A7" s="29" t="s">
        <v>12</v>
      </c>
      <c r="B7" s="30" t="s">
        <v>176</v>
      </c>
      <c r="C7" s="30" t="s">
        <v>140</v>
      </c>
      <c r="D7" s="38" t="s">
        <v>172</v>
      </c>
      <c r="E7" s="30" t="s">
        <v>177</v>
      </c>
      <c r="F7" s="38" t="s">
        <v>178</v>
      </c>
      <c r="G7" s="29" t="str">
        <f t="shared" si="0"/>
        <v>3.45/km</v>
      </c>
      <c r="H7" s="31">
        <f t="shared" si="1"/>
        <v>0.0017476851851851855</v>
      </c>
      <c r="I7" s="31">
        <f>F7-INDEX($F$4:$F$453,MATCH(D7,$D$4:$D$453,0))</f>
        <v>0.00105324074074074</v>
      </c>
    </row>
    <row r="8" spans="1:9" s="11" customFormat="1" ht="15" customHeight="1">
      <c r="A8" s="29" t="s">
        <v>13</v>
      </c>
      <c r="B8" s="30" t="s">
        <v>179</v>
      </c>
      <c r="C8" s="30" t="s">
        <v>134</v>
      </c>
      <c r="D8" s="38" t="s">
        <v>172</v>
      </c>
      <c r="E8" s="30" t="s">
        <v>180</v>
      </c>
      <c r="F8" s="38" t="s">
        <v>181</v>
      </c>
      <c r="G8" s="29" t="str">
        <f t="shared" si="0"/>
        <v>3.50/km</v>
      </c>
      <c r="H8" s="31">
        <f t="shared" si="1"/>
        <v>0.0022222222222222227</v>
      </c>
      <c r="I8" s="31">
        <f>F8-INDEX($F$4:$F$453,MATCH(D8,$D$4:$D$453,0))</f>
        <v>0.0015277777777777772</v>
      </c>
    </row>
    <row r="9" spans="1:9" s="11" customFormat="1" ht="15" customHeight="1">
      <c r="A9" s="29" t="s">
        <v>14</v>
      </c>
      <c r="B9" s="30" t="s">
        <v>182</v>
      </c>
      <c r="C9" s="30" t="s">
        <v>132</v>
      </c>
      <c r="D9" s="38" t="s">
        <v>172</v>
      </c>
      <c r="E9" s="30" t="s">
        <v>183</v>
      </c>
      <c r="F9" s="38" t="s">
        <v>184</v>
      </c>
      <c r="G9" s="29" t="str">
        <f t="shared" si="0"/>
        <v>3.54/km</v>
      </c>
      <c r="H9" s="31">
        <f t="shared" si="1"/>
        <v>0.0025694444444444436</v>
      </c>
      <c r="I9" s="31">
        <f>F9-INDEX($F$4:$F$453,MATCH(D9,$D$4:$D$453,0))</f>
        <v>0.0018749999999999982</v>
      </c>
    </row>
    <row r="10" spans="1:9" s="11" customFormat="1" ht="15" customHeight="1">
      <c r="A10" s="29" t="s">
        <v>15</v>
      </c>
      <c r="B10" s="30" t="s">
        <v>185</v>
      </c>
      <c r="C10" s="30" t="s">
        <v>186</v>
      </c>
      <c r="D10" s="38" t="s">
        <v>169</v>
      </c>
      <c r="E10" s="30" t="s">
        <v>183</v>
      </c>
      <c r="F10" s="38" t="s">
        <v>187</v>
      </c>
      <c r="G10" s="29" t="str">
        <f t="shared" si="0"/>
        <v>3.60/km</v>
      </c>
      <c r="H10" s="31">
        <f t="shared" si="1"/>
        <v>0.003101851851851852</v>
      </c>
      <c r="I10" s="31">
        <f>F10-INDEX($F$4:$F$453,MATCH(D10,$D$4:$D$453,0))</f>
        <v>0.003101851851851852</v>
      </c>
    </row>
    <row r="11" spans="1:9" s="11" customFormat="1" ht="15" customHeight="1">
      <c r="A11" s="29" t="s">
        <v>16</v>
      </c>
      <c r="B11" s="30" t="s">
        <v>188</v>
      </c>
      <c r="C11" s="30" t="s">
        <v>189</v>
      </c>
      <c r="D11" s="38" t="s">
        <v>172</v>
      </c>
      <c r="E11" s="30" t="s">
        <v>183</v>
      </c>
      <c r="F11" s="38" t="s">
        <v>190</v>
      </c>
      <c r="G11" s="29" t="str">
        <f t="shared" si="0"/>
        <v>4.02/km</v>
      </c>
      <c r="H11" s="31">
        <f t="shared" si="1"/>
        <v>0.003275462962962966</v>
      </c>
      <c r="I11" s="31">
        <f>F11-INDEX($F$4:$F$453,MATCH(D11,$D$4:$D$453,0))</f>
        <v>0.0025810185185185207</v>
      </c>
    </row>
    <row r="12" spans="1:9" s="11" customFormat="1" ht="15" customHeight="1">
      <c r="A12" s="29" t="s">
        <v>17</v>
      </c>
      <c r="B12" s="30" t="s">
        <v>191</v>
      </c>
      <c r="C12" s="30" t="s">
        <v>144</v>
      </c>
      <c r="D12" s="38" t="s">
        <v>172</v>
      </c>
      <c r="E12" s="30" t="s">
        <v>386</v>
      </c>
      <c r="F12" s="38" t="s">
        <v>192</v>
      </c>
      <c r="G12" s="29" t="str">
        <f t="shared" si="0"/>
        <v>4.06/km</v>
      </c>
      <c r="H12" s="31">
        <f t="shared" si="1"/>
        <v>0.0037037037037037056</v>
      </c>
      <c r="I12" s="31">
        <f>F12-INDEX($F$4:$F$453,MATCH(D12,$D$4:$D$453,0))</f>
        <v>0.00300925925925926</v>
      </c>
    </row>
    <row r="13" spans="1:9" s="11" customFormat="1" ht="15" customHeight="1">
      <c r="A13" s="29" t="s">
        <v>18</v>
      </c>
      <c r="B13" s="30" t="s">
        <v>193</v>
      </c>
      <c r="C13" s="30" t="s">
        <v>130</v>
      </c>
      <c r="D13" s="38" t="s">
        <v>169</v>
      </c>
      <c r="E13" s="30" t="s">
        <v>183</v>
      </c>
      <c r="F13" s="38" t="s">
        <v>194</v>
      </c>
      <c r="G13" s="29" t="str">
        <f t="shared" si="0"/>
        <v>4.07/km</v>
      </c>
      <c r="H13" s="31">
        <f t="shared" si="1"/>
        <v>0.0038194444444444448</v>
      </c>
      <c r="I13" s="31">
        <f>F13-INDEX($F$4:$F$453,MATCH(D13,$D$4:$D$453,0))</f>
        <v>0.0038194444444444448</v>
      </c>
    </row>
    <row r="14" spans="1:9" s="11" customFormat="1" ht="15" customHeight="1">
      <c r="A14" s="29" t="s">
        <v>19</v>
      </c>
      <c r="B14" s="30" t="s">
        <v>195</v>
      </c>
      <c r="C14" s="30" t="s">
        <v>196</v>
      </c>
      <c r="D14" s="38" t="s">
        <v>172</v>
      </c>
      <c r="E14" s="30" t="s">
        <v>386</v>
      </c>
      <c r="F14" s="38" t="s">
        <v>197</v>
      </c>
      <c r="G14" s="29" t="str">
        <f t="shared" si="0"/>
        <v>4.08/km</v>
      </c>
      <c r="H14" s="31">
        <f t="shared" si="1"/>
        <v>0.003831018518518522</v>
      </c>
      <c r="I14" s="31">
        <f>F14-INDEX($F$4:$F$453,MATCH(D14,$D$4:$D$453,0))</f>
        <v>0.0031365740740740763</v>
      </c>
    </row>
    <row r="15" spans="1:9" s="11" customFormat="1" ht="15" customHeight="1">
      <c r="A15" s="29" t="s">
        <v>20</v>
      </c>
      <c r="B15" s="30" t="s">
        <v>198</v>
      </c>
      <c r="C15" s="30" t="s">
        <v>142</v>
      </c>
      <c r="D15" s="38" t="s">
        <v>172</v>
      </c>
      <c r="E15" s="30" t="s">
        <v>199</v>
      </c>
      <c r="F15" s="38" t="s">
        <v>200</v>
      </c>
      <c r="G15" s="29" t="str">
        <f t="shared" si="0"/>
        <v>4.10/km</v>
      </c>
      <c r="H15" s="31">
        <f t="shared" si="1"/>
        <v>0.004085648148148151</v>
      </c>
      <c r="I15" s="31">
        <f>F15-INDEX($F$4:$F$453,MATCH(D15,$D$4:$D$453,0))</f>
        <v>0.0033912037037037053</v>
      </c>
    </row>
    <row r="16" spans="1:9" s="11" customFormat="1" ht="15" customHeight="1">
      <c r="A16" s="29" t="s">
        <v>21</v>
      </c>
      <c r="B16" s="30" t="s">
        <v>201</v>
      </c>
      <c r="C16" s="30" t="s">
        <v>202</v>
      </c>
      <c r="D16" s="38" t="s">
        <v>203</v>
      </c>
      <c r="E16" s="30" t="s">
        <v>386</v>
      </c>
      <c r="F16" s="38" t="s">
        <v>204</v>
      </c>
      <c r="G16" s="29" t="str">
        <f t="shared" si="0"/>
        <v>4.12/km</v>
      </c>
      <c r="H16" s="31">
        <f t="shared" si="1"/>
        <v>0.004247685185185188</v>
      </c>
      <c r="I16" s="31">
        <f>F16-INDEX($F$4:$F$453,MATCH(D16,$D$4:$D$453,0))</f>
        <v>0</v>
      </c>
    </row>
    <row r="17" spans="1:9" s="11" customFormat="1" ht="15" customHeight="1">
      <c r="A17" s="29" t="s">
        <v>22</v>
      </c>
      <c r="B17" s="30" t="s">
        <v>205</v>
      </c>
      <c r="C17" s="30" t="s">
        <v>129</v>
      </c>
      <c r="D17" s="38" t="s">
        <v>169</v>
      </c>
      <c r="E17" s="30" t="s">
        <v>386</v>
      </c>
      <c r="F17" s="38" t="s">
        <v>206</v>
      </c>
      <c r="G17" s="29" t="str">
        <f t="shared" si="0"/>
        <v>4.13/km</v>
      </c>
      <c r="H17" s="31">
        <f t="shared" si="1"/>
        <v>0.0043055555555555555</v>
      </c>
      <c r="I17" s="31">
        <f>F17-INDEX($F$4:$F$453,MATCH(D17,$D$4:$D$453,0))</f>
        <v>0.0043055555555555555</v>
      </c>
    </row>
    <row r="18" spans="1:9" s="11" customFormat="1" ht="15" customHeight="1">
      <c r="A18" s="29" t="s">
        <v>23</v>
      </c>
      <c r="B18" s="30" t="s">
        <v>387</v>
      </c>
      <c r="C18" s="30" t="s">
        <v>387</v>
      </c>
      <c r="D18" s="38" t="s">
        <v>172</v>
      </c>
      <c r="E18" s="32" t="s">
        <v>386</v>
      </c>
      <c r="F18" s="38" t="s">
        <v>207</v>
      </c>
      <c r="G18" s="29" t="str">
        <f t="shared" si="0"/>
        <v>4.15/km</v>
      </c>
      <c r="H18" s="31">
        <f t="shared" si="1"/>
        <v>0.0044907407407407465</v>
      </c>
      <c r="I18" s="31">
        <f>F18-INDEX($F$4:$F$453,MATCH(D18,$D$4:$D$453,0))</f>
        <v>0.003796296296296301</v>
      </c>
    </row>
    <row r="19" spans="1:9" s="11" customFormat="1" ht="15" customHeight="1">
      <c r="A19" s="29" t="s">
        <v>24</v>
      </c>
      <c r="B19" s="30" t="s">
        <v>208</v>
      </c>
      <c r="C19" s="30" t="s">
        <v>147</v>
      </c>
      <c r="D19" s="38" t="s">
        <v>169</v>
      </c>
      <c r="E19" s="30" t="s">
        <v>209</v>
      </c>
      <c r="F19" s="38" t="s">
        <v>210</v>
      </c>
      <c r="G19" s="29" t="str">
        <f t="shared" si="0"/>
        <v>4.15/km</v>
      </c>
      <c r="H19" s="31">
        <f t="shared" si="1"/>
        <v>0.004560185185185188</v>
      </c>
      <c r="I19" s="31">
        <f>F19-INDEX($F$4:$F$453,MATCH(D19,$D$4:$D$453,0))</f>
        <v>0.004560185185185188</v>
      </c>
    </row>
    <row r="20" spans="1:9" s="11" customFormat="1" ht="15" customHeight="1">
      <c r="A20" s="29" t="s">
        <v>25</v>
      </c>
      <c r="B20" s="30" t="s">
        <v>211</v>
      </c>
      <c r="C20" s="30" t="s">
        <v>151</v>
      </c>
      <c r="D20" s="38" t="s">
        <v>172</v>
      </c>
      <c r="E20" s="30" t="s">
        <v>212</v>
      </c>
      <c r="F20" s="38" t="s">
        <v>213</v>
      </c>
      <c r="G20" s="29" t="str">
        <f t="shared" si="0"/>
        <v>4.16/km</v>
      </c>
      <c r="H20" s="31">
        <f t="shared" si="1"/>
        <v>0.004606481481481482</v>
      </c>
      <c r="I20" s="31">
        <f>F20-INDEX($F$4:$F$453,MATCH(D20,$D$4:$D$453,0))</f>
        <v>0.003912037037037037</v>
      </c>
    </row>
    <row r="21" spans="1:9" s="11" customFormat="1" ht="15" customHeight="1">
      <c r="A21" s="29" t="s">
        <v>26</v>
      </c>
      <c r="B21" s="30" t="s">
        <v>214</v>
      </c>
      <c r="C21" s="30" t="s">
        <v>143</v>
      </c>
      <c r="D21" s="38" t="s">
        <v>169</v>
      </c>
      <c r="E21" s="30" t="s">
        <v>386</v>
      </c>
      <c r="F21" s="38" t="s">
        <v>215</v>
      </c>
      <c r="G21" s="29" t="str">
        <f t="shared" si="0"/>
        <v>4.17/km</v>
      </c>
      <c r="H21" s="31">
        <f t="shared" si="1"/>
        <v>0.004675925925925927</v>
      </c>
      <c r="I21" s="31">
        <f>F21-INDEX($F$4:$F$453,MATCH(D21,$D$4:$D$453,0))</f>
        <v>0.004675925925925927</v>
      </c>
    </row>
    <row r="22" spans="1:9" s="11" customFormat="1" ht="15" customHeight="1">
      <c r="A22" s="29" t="s">
        <v>27</v>
      </c>
      <c r="B22" s="30" t="s">
        <v>216</v>
      </c>
      <c r="C22" s="30" t="s">
        <v>137</v>
      </c>
      <c r="D22" s="38" t="s">
        <v>169</v>
      </c>
      <c r="E22" s="30" t="s">
        <v>386</v>
      </c>
      <c r="F22" s="38" t="s">
        <v>217</v>
      </c>
      <c r="G22" s="29" t="str">
        <f t="shared" si="0"/>
        <v>4.20/km</v>
      </c>
      <c r="H22" s="31">
        <f t="shared" si="1"/>
        <v>0.005023148148148152</v>
      </c>
      <c r="I22" s="31">
        <f>F22-INDEX($F$4:$F$453,MATCH(D22,$D$4:$D$453,0))</f>
        <v>0.005023148148148152</v>
      </c>
    </row>
    <row r="23" spans="1:9" s="11" customFormat="1" ht="15" customHeight="1">
      <c r="A23" s="29" t="s">
        <v>28</v>
      </c>
      <c r="B23" s="30" t="s">
        <v>218</v>
      </c>
      <c r="C23" s="30" t="s">
        <v>142</v>
      </c>
      <c r="D23" s="38" t="s">
        <v>169</v>
      </c>
      <c r="E23" s="30" t="s">
        <v>386</v>
      </c>
      <c r="F23" s="38" t="s">
        <v>219</v>
      </c>
      <c r="G23" s="29" t="str">
        <f t="shared" si="0"/>
        <v>4.21/km</v>
      </c>
      <c r="H23" s="31">
        <f t="shared" si="1"/>
        <v>0.005057870370370372</v>
      </c>
      <c r="I23" s="31">
        <f>F23-INDEX($F$4:$F$453,MATCH(D23,$D$4:$D$453,0))</f>
        <v>0.005057870370370372</v>
      </c>
    </row>
    <row r="24" spans="1:9" s="11" customFormat="1" ht="15" customHeight="1">
      <c r="A24" s="29" t="s">
        <v>29</v>
      </c>
      <c r="B24" s="30" t="s">
        <v>220</v>
      </c>
      <c r="C24" s="30" t="s">
        <v>150</v>
      </c>
      <c r="D24" s="38" t="s">
        <v>203</v>
      </c>
      <c r="E24" s="30" t="s">
        <v>386</v>
      </c>
      <c r="F24" s="38" t="s">
        <v>221</v>
      </c>
      <c r="G24" s="29" t="str">
        <f t="shared" si="0"/>
        <v>4.21/km</v>
      </c>
      <c r="H24" s="31">
        <f t="shared" si="1"/>
        <v>0.00511574074074074</v>
      </c>
      <c r="I24" s="31">
        <f>F24-INDEX($F$4:$F$453,MATCH(D24,$D$4:$D$453,0))</f>
        <v>0.0008680555555555525</v>
      </c>
    </row>
    <row r="25" spans="1:9" s="11" customFormat="1" ht="15" customHeight="1">
      <c r="A25" s="29" t="s">
        <v>30</v>
      </c>
      <c r="B25" s="30" t="s">
        <v>222</v>
      </c>
      <c r="C25" s="30" t="s">
        <v>130</v>
      </c>
      <c r="D25" s="38" t="s">
        <v>169</v>
      </c>
      <c r="E25" s="30" t="s">
        <v>183</v>
      </c>
      <c r="F25" s="38" t="s">
        <v>223</v>
      </c>
      <c r="G25" s="29" t="str">
        <f t="shared" si="0"/>
        <v>4.22/km</v>
      </c>
      <c r="H25" s="31">
        <f t="shared" si="1"/>
        <v>0.005150462962962964</v>
      </c>
      <c r="I25" s="31">
        <f>F25-INDEX($F$4:$F$453,MATCH(D25,$D$4:$D$453,0))</f>
        <v>0.005150462962962964</v>
      </c>
    </row>
    <row r="26" spans="1:9" s="11" customFormat="1" ht="15" customHeight="1">
      <c r="A26" s="29" t="s">
        <v>31</v>
      </c>
      <c r="B26" s="30" t="s">
        <v>224</v>
      </c>
      <c r="C26" s="30" t="s">
        <v>150</v>
      </c>
      <c r="D26" s="38" t="s">
        <v>203</v>
      </c>
      <c r="E26" s="30" t="s">
        <v>386</v>
      </c>
      <c r="F26" s="38" t="s">
        <v>225</v>
      </c>
      <c r="G26" s="29" t="str">
        <f t="shared" si="0"/>
        <v>4.23/km</v>
      </c>
      <c r="H26" s="31">
        <f t="shared" si="1"/>
        <v>0.005219907407407409</v>
      </c>
      <c r="I26" s="31">
        <f>F26-INDEX($F$4:$F$453,MATCH(D26,$D$4:$D$453,0))</f>
        <v>0.0009722222222222215</v>
      </c>
    </row>
    <row r="27" spans="1:9" s="11" customFormat="1" ht="15" customHeight="1">
      <c r="A27" s="40" t="s">
        <v>32</v>
      </c>
      <c r="B27" s="41" t="s">
        <v>226</v>
      </c>
      <c r="C27" s="41" t="s">
        <v>146</v>
      </c>
      <c r="D27" s="42" t="s">
        <v>172</v>
      </c>
      <c r="E27" s="41" t="s">
        <v>10</v>
      </c>
      <c r="F27" s="42" t="s">
        <v>227</v>
      </c>
      <c r="G27" s="40" t="str">
        <f t="shared" si="0"/>
        <v>4.24/km</v>
      </c>
      <c r="H27" s="43">
        <f t="shared" si="1"/>
        <v>0.005312499999999998</v>
      </c>
      <c r="I27" s="43">
        <f>F27-INDEX($F$4:$F$453,MATCH(D27,$D$4:$D$453,0))</f>
        <v>0.004618055555555552</v>
      </c>
    </row>
    <row r="28" spans="1:9" s="11" customFormat="1" ht="15" customHeight="1">
      <c r="A28" s="29" t="s">
        <v>33</v>
      </c>
      <c r="B28" s="30" t="s">
        <v>228</v>
      </c>
      <c r="C28" s="30" t="s">
        <v>132</v>
      </c>
      <c r="D28" s="38" t="s">
        <v>172</v>
      </c>
      <c r="E28" s="30" t="s">
        <v>386</v>
      </c>
      <c r="F28" s="38" t="s">
        <v>227</v>
      </c>
      <c r="G28" s="29" t="str">
        <f t="shared" si="0"/>
        <v>4.24/km</v>
      </c>
      <c r="H28" s="31">
        <f t="shared" si="1"/>
        <v>0.005312499999999998</v>
      </c>
      <c r="I28" s="31">
        <f>F28-INDEX($F$4:$F$453,MATCH(D28,$D$4:$D$453,0))</f>
        <v>0.004618055555555552</v>
      </c>
    </row>
    <row r="29" spans="1:9" s="11" customFormat="1" ht="15" customHeight="1">
      <c r="A29" s="29" t="s">
        <v>34</v>
      </c>
      <c r="B29" s="30" t="s">
        <v>229</v>
      </c>
      <c r="C29" s="30" t="s">
        <v>150</v>
      </c>
      <c r="D29" s="38" t="s">
        <v>169</v>
      </c>
      <c r="E29" s="30" t="s">
        <v>386</v>
      </c>
      <c r="F29" s="38" t="s">
        <v>230</v>
      </c>
      <c r="G29" s="29" t="str">
        <f t="shared" si="0"/>
        <v>4.25/km</v>
      </c>
      <c r="H29" s="31">
        <f t="shared" si="1"/>
        <v>0.005416666666666667</v>
      </c>
      <c r="I29" s="31">
        <f>F29-INDEX($F$4:$F$453,MATCH(D29,$D$4:$D$453,0))</f>
        <v>0.005416666666666667</v>
      </c>
    </row>
    <row r="30" spans="1:9" s="11" customFormat="1" ht="15" customHeight="1">
      <c r="A30" s="40" t="s">
        <v>35</v>
      </c>
      <c r="B30" s="41" t="s">
        <v>149</v>
      </c>
      <c r="C30" s="41" t="s">
        <v>130</v>
      </c>
      <c r="D30" s="42" t="s">
        <v>172</v>
      </c>
      <c r="E30" s="41" t="s">
        <v>10</v>
      </c>
      <c r="F30" s="42" t="s">
        <v>231</v>
      </c>
      <c r="G30" s="40" t="str">
        <f t="shared" si="0"/>
        <v>4.25/km</v>
      </c>
      <c r="H30" s="43">
        <f t="shared" si="1"/>
        <v>0.005462962962962968</v>
      </c>
      <c r="I30" s="43">
        <f>F30-INDEX($F$4:$F$453,MATCH(D30,$D$4:$D$453,0))</f>
        <v>0.004768518518518523</v>
      </c>
    </row>
    <row r="31" spans="1:9" s="11" customFormat="1" ht="15" customHeight="1">
      <c r="A31" s="29" t="s">
        <v>36</v>
      </c>
      <c r="B31" s="30" t="s">
        <v>5</v>
      </c>
      <c r="C31" s="30" t="s">
        <v>166</v>
      </c>
      <c r="D31" s="38" t="s">
        <v>203</v>
      </c>
      <c r="E31" s="30" t="s">
        <v>386</v>
      </c>
      <c r="F31" s="38" t="s">
        <v>232</v>
      </c>
      <c r="G31" s="29" t="str">
        <f t="shared" si="0"/>
        <v>4.25/km</v>
      </c>
      <c r="H31" s="31">
        <f t="shared" si="1"/>
        <v>0.005486111111111115</v>
      </c>
      <c r="I31" s="31">
        <f>F31-INDEX($F$4:$F$453,MATCH(D31,$D$4:$D$453,0))</f>
        <v>0.0012384259259259275</v>
      </c>
    </row>
    <row r="32" spans="1:9" s="11" customFormat="1" ht="15" customHeight="1">
      <c r="A32" s="29" t="s">
        <v>37</v>
      </c>
      <c r="B32" s="30" t="s">
        <v>233</v>
      </c>
      <c r="C32" s="30" t="s">
        <v>141</v>
      </c>
      <c r="D32" s="38" t="s">
        <v>203</v>
      </c>
      <c r="E32" s="30" t="s">
        <v>183</v>
      </c>
      <c r="F32" s="38" t="s">
        <v>234</v>
      </c>
      <c r="G32" s="29" t="str">
        <f t="shared" si="0"/>
        <v>4.26/km</v>
      </c>
      <c r="H32" s="31">
        <f t="shared" si="1"/>
        <v>0.0055208333333333325</v>
      </c>
      <c r="I32" s="31">
        <f>F32-INDEX($F$4:$F$453,MATCH(D32,$D$4:$D$453,0))</f>
        <v>0.0012731481481481448</v>
      </c>
    </row>
    <row r="33" spans="1:9" s="11" customFormat="1" ht="15" customHeight="1">
      <c r="A33" s="29" t="s">
        <v>38</v>
      </c>
      <c r="B33" s="30" t="s">
        <v>235</v>
      </c>
      <c r="C33" s="30" t="s">
        <v>138</v>
      </c>
      <c r="D33" s="38" t="s">
        <v>169</v>
      </c>
      <c r="E33" s="30" t="s">
        <v>183</v>
      </c>
      <c r="F33" s="38" t="s">
        <v>236</v>
      </c>
      <c r="G33" s="29" t="str">
        <f t="shared" si="0"/>
        <v>4.26/km</v>
      </c>
      <c r="H33" s="31">
        <f t="shared" si="1"/>
        <v>0.005578703703703704</v>
      </c>
      <c r="I33" s="31">
        <f>F33-INDEX($F$4:$F$453,MATCH(D33,$D$4:$D$453,0))</f>
        <v>0.005578703703703704</v>
      </c>
    </row>
    <row r="34" spans="1:9" s="11" customFormat="1" ht="15" customHeight="1">
      <c r="A34" s="29" t="s">
        <v>39</v>
      </c>
      <c r="B34" s="30" t="s">
        <v>237</v>
      </c>
      <c r="C34" s="30" t="s">
        <v>132</v>
      </c>
      <c r="D34" s="38" t="s">
        <v>172</v>
      </c>
      <c r="E34" s="30" t="s">
        <v>386</v>
      </c>
      <c r="F34" s="38" t="s">
        <v>238</v>
      </c>
      <c r="G34" s="29" t="str">
        <f t="shared" si="0"/>
        <v>4.28/km</v>
      </c>
      <c r="H34" s="31">
        <f t="shared" si="1"/>
        <v>0.005752314814814818</v>
      </c>
      <c r="I34" s="31">
        <f>F34-INDEX($F$4:$F$453,MATCH(D34,$D$4:$D$453,0))</f>
        <v>0.005057870370370372</v>
      </c>
    </row>
    <row r="35" spans="1:9" s="11" customFormat="1" ht="15" customHeight="1">
      <c r="A35" s="29" t="s">
        <v>40</v>
      </c>
      <c r="B35" s="30" t="s">
        <v>387</v>
      </c>
      <c r="C35" s="30" t="s">
        <v>387</v>
      </c>
      <c r="D35" s="38" t="s">
        <v>172</v>
      </c>
      <c r="E35" s="32" t="s">
        <v>386</v>
      </c>
      <c r="F35" s="38" t="s">
        <v>239</v>
      </c>
      <c r="G35" s="29" t="str">
        <f t="shared" si="0"/>
        <v>4.28/km</v>
      </c>
      <c r="H35" s="31">
        <f t="shared" si="1"/>
        <v>0.005763888888888888</v>
      </c>
      <c r="I35" s="31">
        <f>F35-INDEX($F$4:$F$453,MATCH(D35,$D$4:$D$453,0))</f>
        <v>0.005069444444444442</v>
      </c>
    </row>
    <row r="36" spans="1:9" s="11" customFormat="1" ht="15" customHeight="1">
      <c r="A36" s="29" t="s">
        <v>41</v>
      </c>
      <c r="B36" s="30" t="s">
        <v>240</v>
      </c>
      <c r="C36" s="30" t="s">
        <v>134</v>
      </c>
      <c r="D36" s="38" t="s">
        <v>169</v>
      </c>
      <c r="E36" s="30" t="s">
        <v>183</v>
      </c>
      <c r="F36" s="38" t="s">
        <v>241</v>
      </c>
      <c r="G36" s="29" t="str">
        <f t="shared" si="0"/>
        <v>4.29/km</v>
      </c>
      <c r="H36" s="31">
        <f t="shared" si="1"/>
        <v>0.005798611111111112</v>
      </c>
      <c r="I36" s="31">
        <f>F36-INDEX($F$4:$F$453,MATCH(D36,$D$4:$D$453,0))</f>
        <v>0.005798611111111112</v>
      </c>
    </row>
    <row r="37" spans="1:9" s="11" customFormat="1" ht="15" customHeight="1">
      <c r="A37" s="29" t="s">
        <v>42</v>
      </c>
      <c r="B37" s="30" t="s">
        <v>242</v>
      </c>
      <c r="C37" s="30" t="s">
        <v>129</v>
      </c>
      <c r="D37" s="38" t="s">
        <v>169</v>
      </c>
      <c r="E37" s="30" t="s">
        <v>386</v>
      </c>
      <c r="F37" s="38" t="s">
        <v>243</v>
      </c>
      <c r="G37" s="29" t="str">
        <f t="shared" si="0"/>
        <v>4.33/km</v>
      </c>
      <c r="H37" s="31">
        <f t="shared" si="1"/>
        <v>0.006180555555555557</v>
      </c>
      <c r="I37" s="31">
        <f>F37-INDEX($F$4:$F$453,MATCH(D37,$D$4:$D$453,0))</f>
        <v>0.006180555555555557</v>
      </c>
    </row>
    <row r="38" spans="1:9" s="11" customFormat="1" ht="15" customHeight="1">
      <c r="A38" s="29" t="s">
        <v>43</v>
      </c>
      <c r="B38" s="30" t="s">
        <v>244</v>
      </c>
      <c r="C38" s="30" t="s">
        <v>245</v>
      </c>
      <c r="D38" s="38" t="s">
        <v>169</v>
      </c>
      <c r="E38" s="30" t="s">
        <v>386</v>
      </c>
      <c r="F38" s="38" t="s">
        <v>246</v>
      </c>
      <c r="G38" s="29" t="str">
        <f t="shared" si="0"/>
        <v>4.33/km</v>
      </c>
      <c r="H38" s="31">
        <f t="shared" si="1"/>
        <v>0.006215277777777778</v>
      </c>
      <c r="I38" s="31">
        <f>F38-INDEX($F$4:$F$453,MATCH(D38,$D$4:$D$453,0))</f>
        <v>0.006215277777777778</v>
      </c>
    </row>
    <row r="39" spans="1:9" s="11" customFormat="1" ht="15" customHeight="1">
      <c r="A39" s="29" t="s">
        <v>44</v>
      </c>
      <c r="B39" s="30" t="s">
        <v>247</v>
      </c>
      <c r="C39" s="30" t="s">
        <v>154</v>
      </c>
      <c r="D39" s="38" t="s">
        <v>169</v>
      </c>
      <c r="E39" s="30" t="s">
        <v>183</v>
      </c>
      <c r="F39" s="38" t="s">
        <v>248</v>
      </c>
      <c r="G39" s="29" t="str">
        <f t="shared" si="0"/>
        <v>4.35/km</v>
      </c>
      <c r="H39" s="31">
        <f t="shared" si="1"/>
        <v>0.006377314814814815</v>
      </c>
      <c r="I39" s="31">
        <f>F39-INDEX($F$4:$F$453,MATCH(D39,$D$4:$D$453,0))</f>
        <v>0.006377314814814815</v>
      </c>
    </row>
    <row r="40" spans="1:9" s="11" customFormat="1" ht="15" customHeight="1">
      <c r="A40" s="29" t="s">
        <v>45</v>
      </c>
      <c r="B40" s="30" t="s">
        <v>249</v>
      </c>
      <c r="C40" s="30" t="s">
        <v>250</v>
      </c>
      <c r="D40" s="38" t="s">
        <v>172</v>
      </c>
      <c r="E40" s="30" t="s">
        <v>251</v>
      </c>
      <c r="F40" s="38" t="s">
        <v>252</v>
      </c>
      <c r="G40" s="29" t="str">
        <f t="shared" si="0"/>
        <v>4.36/km</v>
      </c>
      <c r="H40" s="31">
        <f t="shared" si="1"/>
        <v>0.006481481481481487</v>
      </c>
      <c r="I40" s="31">
        <f>F40-INDEX($F$4:$F$453,MATCH(D40,$D$4:$D$453,0))</f>
        <v>0.005787037037037042</v>
      </c>
    </row>
    <row r="41" spans="1:9" s="11" customFormat="1" ht="15" customHeight="1">
      <c r="A41" s="29" t="s">
        <v>46</v>
      </c>
      <c r="B41" s="30" t="s">
        <v>9</v>
      </c>
      <c r="C41" s="30" t="s">
        <v>129</v>
      </c>
      <c r="D41" s="38" t="s">
        <v>172</v>
      </c>
      <c r="E41" s="30" t="s">
        <v>251</v>
      </c>
      <c r="F41" s="38" t="s">
        <v>253</v>
      </c>
      <c r="G41" s="29" t="str">
        <f t="shared" si="0"/>
        <v>4.36/km</v>
      </c>
      <c r="H41" s="31">
        <f t="shared" si="1"/>
        <v>0.0064930555555555575</v>
      </c>
      <c r="I41" s="31">
        <f>F41-INDEX($F$4:$F$453,MATCH(D41,$D$4:$D$453,0))</f>
        <v>0.005798611111111112</v>
      </c>
    </row>
    <row r="42" spans="1:9" s="11" customFormat="1" ht="15" customHeight="1">
      <c r="A42" s="29" t="s">
        <v>47</v>
      </c>
      <c r="B42" s="30" t="s">
        <v>254</v>
      </c>
      <c r="C42" s="30" t="s">
        <v>131</v>
      </c>
      <c r="D42" s="38" t="s">
        <v>203</v>
      </c>
      <c r="E42" s="30" t="s">
        <v>386</v>
      </c>
      <c r="F42" s="38" t="s">
        <v>255</v>
      </c>
      <c r="G42" s="29" t="str">
        <f t="shared" si="0"/>
        <v>4.37/km</v>
      </c>
      <c r="H42" s="31">
        <f t="shared" si="1"/>
        <v>0.006585648148148153</v>
      </c>
      <c r="I42" s="31">
        <f>F42-INDEX($F$4:$F$453,MATCH(D42,$D$4:$D$453,0))</f>
        <v>0.0023379629629629653</v>
      </c>
    </row>
    <row r="43" spans="1:9" s="11" customFormat="1" ht="15" customHeight="1">
      <c r="A43" s="29" t="s">
        <v>48</v>
      </c>
      <c r="B43" s="30" t="s">
        <v>256</v>
      </c>
      <c r="C43" s="30" t="s">
        <v>257</v>
      </c>
      <c r="D43" s="38" t="s">
        <v>203</v>
      </c>
      <c r="E43" s="30" t="s">
        <v>386</v>
      </c>
      <c r="F43" s="38" t="s">
        <v>255</v>
      </c>
      <c r="G43" s="29" t="str">
        <f t="shared" si="0"/>
        <v>4.37/km</v>
      </c>
      <c r="H43" s="31">
        <f t="shared" si="1"/>
        <v>0.006585648148148153</v>
      </c>
      <c r="I43" s="31">
        <f>F43-INDEX($F$4:$F$453,MATCH(D43,$D$4:$D$453,0))</f>
        <v>0.0023379629629629653</v>
      </c>
    </row>
    <row r="44" spans="1:9" s="11" customFormat="1" ht="15" customHeight="1">
      <c r="A44" s="29" t="s">
        <v>49</v>
      </c>
      <c r="B44" s="30" t="s">
        <v>258</v>
      </c>
      <c r="C44" s="30" t="s">
        <v>259</v>
      </c>
      <c r="D44" s="38" t="s">
        <v>169</v>
      </c>
      <c r="E44" s="30" t="s">
        <v>386</v>
      </c>
      <c r="F44" s="38" t="s">
        <v>260</v>
      </c>
      <c r="G44" s="29" t="str">
        <f t="shared" si="0"/>
        <v>4.39/km</v>
      </c>
      <c r="H44" s="31">
        <f t="shared" si="1"/>
        <v>0.0067708333333333336</v>
      </c>
      <c r="I44" s="31">
        <f>F44-INDEX($F$4:$F$453,MATCH(D44,$D$4:$D$453,0))</f>
        <v>0.0067708333333333336</v>
      </c>
    </row>
    <row r="45" spans="1:9" s="11" customFormat="1" ht="15" customHeight="1">
      <c r="A45" s="29" t="s">
        <v>50</v>
      </c>
      <c r="B45" s="30" t="s">
        <v>167</v>
      </c>
      <c r="C45" s="30" t="s">
        <v>126</v>
      </c>
      <c r="D45" s="38" t="s">
        <v>172</v>
      </c>
      <c r="E45" s="30" t="s">
        <v>251</v>
      </c>
      <c r="F45" s="38" t="s">
        <v>261</v>
      </c>
      <c r="G45" s="29" t="str">
        <f t="shared" si="0"/>
        <v>4.40/km</v>
      </c>
      <c r="H45" s="31">
        <f t="shared" si="1"/>
        <v>0.006805555555555558</v>
      </c>
      <c r="I45" s="31">
        <f>F45-INDEX($F$4:$F$453,MATCH(D45,$D$4:$D$453,0))</f>
        <v>0.006111111111111112</v>
      </c>
    </row>
    <row r="46" spans="1:9" s="11" customFormat="1" ht="15" customHeight="1">
      <c r="A46" s="29" t="s">
        <v>51</v>
      </c>
      <c r="B46" s="30" t="s">
        <v>262</v>
      </c>
      <c r="C46" s="30" t="s">
        <v>127</v>
      </c>
      <c r="D46" s="38" t="s">
        <v>172</v>
      </c>
      <c r="E46" s="30" t="s">
        <v>251</v>
      </c>
      <c r="F46" s="38" t="s">
        <v>261</v>
      </c>
      <c r="G46" s="29" t="str">
        <f t="shared" si="0"/>
        <v>4.40/km</v>
      </c>
      <c r="H46" s="31">
        <f t="shared" si="1"/>
        <v>0.006805555555555558</v>
      </c>
      <c r="I46" s="31">
        <f>F46-INDEX($F$4:$F$453,MATCH(D46,$D$4:$D$453,0))</f>
        <v>0.006111111111111112</v>
      </c>
    </row>
    <row r="47" spans="1:9" s="11" customFormat="1" ht="15" customHeight="1">
      <c r="A47" s="29" t="s">
        <v>52</v>
      </c>
      <c r="B47" s="30" t="s">
        <v>136</v>
      </c>
      <c r="C47" s="30" t="s">
        <v>139</v>
      </c>
      <c r="D47" s="38" t="s">
        <v>172</v>
      </c>
      <c r="E47" s="30" t="s">
        <v>386</v>
      </c>
      <c r="F47" s="38" t="s">
        <v>261</v>
      </c>
      <c r="G47" s="29" t="str">
        <f t="shared" si="0"/>
        <v>4.40/km</v>
      </c>
      <c r="H47" s="31">
        <f t="shared" si="1"/>
        <v>0.006805555555555558</v>
      </c>
      <c r="I47" s="31">
        <f>F47-INDEX($F$4:$F$453,MATCH(D47,$D$4:$D$453,0))</f>
        <v>0.006111111111111112</v>
      </c>
    </row>
    <row r="48" spans="1:9" s="11" customFormat="1" ht="15" customHeight="1">
      <c r="A48" s="29" t="s">
        <v>53</v>
      </c>
      <c r="B48" s="30" t="s">
        <v>263</v>
      </c>
      <c r="C48" s="30" t="s">
        <v>132</v>
      </c>
      <c r="D48" s="38" t="s">
        <v>172</v>
      </c>
      <c r="E48" s="30" t="s">
        <v>180</v>
      </c>
      <c r="F48" s="38" t="s">
        <v>264</v>
      </c>
      <c r="G48" s="29" t="str">
        <f t="shared" si="0"/>
        <v>4.40/km</v>
      </c>
      <c r="H48" s="31">
        <f t="shared" si="1"/>
        <v>0.006817129629629628</v>
      </c>
      <c r="I48" s="31">
        <f>F48-INDEX($F$4:$F$453,MATCH(D48,$D$4:$D$453,0))</f>
        <v>0.006122685185185182</v>
      </c>
    </row>
    <row r="49" spans="1:9" s="11" customFormat="1" ht="15" customHeight="1">
      <c r="A49" s="29" t="s">
        <v>54</v>
      </c>
      <c r="B49" s="30" t="s">
        <v>265</v>
      </c>
      <c r="C49" s="30" t="s">
        <v>138</v>
      </c>
      <c r="D49" s="38" t="s">
        <v>169</v>
      </c>
      <c r="E49" s="30" t="s">
        <v>183</v>
      </c>
      <c r="F49" s="38" t="s">
        <v>266</v>
      </c>
      <c r="G49" s="29" t="str">
        <f t="shared" si="0"/>
        <v>4.40/km</v>
      </c>
      <c r="H49" s="31">
        <f t="shared" si="1"/>
        <v>0.0068518518518518555</v>
      </c>
      <c r="I49" s="31">
        <f>F49-INDEX($F$4:$F$453,MATCH(D49,$D$4:$D$453,0))</f>
        <v>0.0068518518518518555</v>
      </c>
    </row>
    <row r="50" spans="1:9" s="11" customFormat="1" ht="15" customHeight="1">
      <c r="A50" s="29" t="s">
        <v>55</v>
      </c>
      <c r="B50" s="30" t="s">
        <v>267</v>
      </c>
      <c r="C50" s="30" t="s">
        <v>142</v>
      </c>
      <c r="D50" s="38" t="s">
        <v>169</v>
      </c>
      <c r="E50" s="30" t="s">
        <v>386</v>
      </c>
      <c r="F50" s="38" t="s">
        <v>268</v>
      </c>
      <c r="G50" s="29" t="str">
        <f t="shared" si="0"/>
        <v>4.41/km</v>
      </c>
      <c r="H50" s="31">
        <f t="shared" si="1"/>
        <v>0.006967592592592591</v>
      </c>
      <c r="I50" s="31">
        <f>F50-INDEX($F$4:$F$453,MATCH(D50,$D$4:$D$453,0))</f>
        <v>0.006967592592592591</v>
      </c>
    </row>
    <row r="51" spans="1:9" s="11" customFormat="1" ht="15" customHeight="1">
      <c r="A51" s="29" t="s">
        <v>56</v>
      </c>
      <c r="B51" s="30" t="s">
        <v>269</v>
      </c>
      <c r="C51" s="30" t="s">
        <v>150</v>
      </c>
      <c r="D51" s="38" t="s">
        <v>172</v>
      </c>
      <c r="E51" s="30" t="s">
        <v>386</v>
      </c>
      <c r="F51" s="38" t="s">
        <v>270</v>
      </c>
      <c r="G51" s="29" t="str">
        <f t="shared" si="0"/>
        <v>4.42/km</v>
      </c>
      <c r="H51" s="31">
        <f t="shared" si="1"/>
        <v>0.007013888888888889</v>
      </c>
      <c r="I51" s="31">
        <f>F51-INDEX($F$4:$F$453,MATCH(D51,$D$4:$D$453,0))</f>
        <v>0.0063194444444444435</v>
      </c>
    </row>
    <row r="52" spans="1:9" s="11" customFormat="1" ht="15" customHeight="1">
      <c r="A52" s="29" t="s">
        <v>57</v>
      </c>
      <c r="B52" s="30" t="s">
        <v>240</v>
      </c>
      <c r="C52" s="30" t="s">
        <v>131</v>
      </c>
      <c r="D52" s="38" t="s">
        <v>169</v>
      </c>
      <c r="E52" s="30" t="s">
        <v>183</v>
      </c>
      <c r="F52" s="38" t="s">
        <v>270</v>
      </c>
      <c r="G52" s="29" t="str">
        <f t="shared" si="0"/>
        <v>4.42/km</v>
      </c>
      <c r="H52" s="31">
        <f t="shared" si="1"/>
        <v>0.007013888888888889</v>
      </c>
      <c r="I52" s="31">
        <f>F52-INDEX($F$4:$F$453,MATCH(D52,$D$4:$D$453,0))</f>
        <v>0.007013888888888889</v>
      </c>
    </row>
    <row r="53" spans="1:9" s="11" customFormat="1" ht="15" customHeight="1">
      <c r="A53" s="29" t="s">
        <v>58</v>
      </c>
      <c r="B53" s="30" t="s">
        <v>271</v>
      </c>
      <c r="C53" s="30" t="s">
        <v>155</v>
      </c>
      <c r="D53" s="38" t="s">
        <v>172</v>
      </c>
      <c r="E53" s="30" t="s">
        <v>386</v>
      </c>
      <c r="F53" s="38" t="s">
        <v>272</v>
      </c>
      <c r="G53" s="29" t="str">
        <f t="shared" si="0"/>
        <v>4.42/km</v>
      </c>
      <c r="H53" s="31">
        <f t="shared" si="1"/>
        <v>0.007037037037037036</v>
      </c>
      <c r="I53" s="31">
        <f>F53-INDEX($F$4:$F$453,MATCH(D53,$D$4:$D$453,0))</f>
        <v>0.006342592592592591</v>
      </c>
    </row>
    <row r="54" spans="1:9" s="11" customFormat="1" ht="15" customHeight="1">
      <c r="A54" s="29" t="s">
        <v>59</v>
      </c>
      <c r="B54" s="30" t="s">
        <v>152</v>
      </c>
      <c r="C54" s="30" t="s">
        <v>153</v>
      </c>
      <c r="D54" s="38" t="s">
        <v>169</v>
      </c>
      <c r="E54" s="30" t="s">
        <v>386</v>
      </c>
      <c r="F54" s="38" t="s">
        <v>273</v>
      </c>
      <c r="G54" s="29" t="str">
        <f t="shared" si="0"/>
        <v>4.43/km</v>
      </c>
      <c r="H54" s="31">
        <f t="shared" si="1"/>
        <v>0.007152777777777779</v>
      </c>
      <c r="I54" s="31">
        <f>F54-INDEX($F$4:$F$453,MATCH(D54,$D$4:$D$453,0))</f>
        <v>0.007152777777777779</v>
      </c>
    </row>
    <row r="55" spans="1:9" s="11" customFormat="1" ht="15" customHeight="1">
      <c r="A55" s="29" t="s">
        <v>60</v>
      </c>
      <c r="B55" s="30" t="s">
        <v>274</v>
      </c>
      <c r="C55" s="30" t="s">
        <v>122</v>
      </c>
      <c r="D55" s="38" t="s">
        <v>169</v>
      </c>
      <c r="E55" s="30" t="s">
        <v>183</v>
      </c>
      <c r="F55" s="38" t="s">
        <v>275</v>
      </c>
      <c r="G55" s="29" t="str">
        <f t="shared" si="0"/>
        <v>4.44/km</v>
      </c>
      <c r="H55" s="31">
        <f t="shared" si="1"/>
        <v>0.007222222222222224</v>
      </c>
      <c r="I55" s="31">
        <f>F55-INDEX($F$4:$F$453,MATCH(D55,$D$4:$D$453,0))</f>
        <v>0.007222222222222224</v>
      </c>
    </row>
    <row r="56" spans="1:9" s="11" customFormat="1" ht="15" customHeight="1">
      <c r="A56" s="29" t="s">
        <v>61</v>
      </c>
      <c r="B56" s="30" t="s">
        <v>276</v>
      </c>
      <c r="C56" s="30" t="s">
        <v>133</v>
      </c>
      <c r="D56" s="38" t="s">
        <v>169</v>
      </c>
      <c r="E56" s="30" t="s">
        <v>386</v>
      </c>
      <c r="F56" s="38" t="s">
        <v>275</v>
      </c>
      <c r="G56" s="29" t="str">
        <f t="shared" si="0"/>
        <v>4.44/km</v>
      </c>
      <c r="H56" s="31">
        <f t="shared" si="1"/>
        <v>0.007222222222222224</v>
      </c>
      <c r="I56" s="31">
        <f>F56-INDEX($F$4:$F$453,MATCH(D56,$D$4:$D$453,0))</f>
        <v>0.007222222222222224</v>
      </c>
    </row>
    <row r="57" spans="1:9" s="11" customFormat="1" ht="15" customHeight="1">
      <c r="A57" s="29" t="s">
        <v>62</v>
      </c>
      <c r="B57" s="30" t="s">
        <v>387</v>
      </c>
      <c r="C57" s="30" t="s">
        <v>387</v>
      </c>
      <c r="D57" s="38" t="s">
        <v>172</v>
      </c>
      <c r="E57" s="32" t="s">
        <v>386</v>
      </c>
      <c r="F57" s="38" t="s">
        <v>277</v>
      </c>
      <c r="G57" s="29" t="str">
        <f t="shared" si="0"/>
        <v>4.46/km</v>
      </c>
      <c r="H57" s="31">
        <f t="shared" si="1"/>
        <v>0.007395833333333334</v>
      </c>
      <c r="I57" s="31">
        <f>F57-INDEX($F$4:$F$453,MATCH(D57,$D$4:$D$453,0))</f>
        <v>0.006701388888888889</v>
      </c>
    </row>
    <row r="58" spans="1:9" s="11" customFormat="1" ht="15" customHeight="1">
      <c r="A58" s="29" t="s">
        <v>63</v>
      </c>
      <c r="B58" s="30" t="s">
        <v>278</v>
      </c>
      <c r="C58" s="30" t="s">
        <v>137</v>
      </c>
      <c r="D58" s="38" t="s">
        <v>169</v>
      </c>
      <c r="E58" s="30" t="s">
        <v>279</v>
      </c>
      <c r="F58" s="38" t="s">
        <v>280</v>
      </c>
      <c r="G58" s="29" t="str">
        <f t="shared" si="0"/>
        <v>4.46/km</v>
      </c>
      <c r="H58" s="31">
        <f t="shared" si="1"/>
        <v>0.007430555555555551</v>
      </c>
      <c r="I58" s="31">
        <f>F58-INDEX($F$4:$F$453,MATCH(D58,$D$4:$D$453,0))</f>
        <v>0.007430555555555551</v>
      </c>
    </row>
    <row r="59" spans="1:9" s="11" customFormat="1" ht="15" customHeight="1">
      <c r="A59" s="29" t="s">
        <v>64</v>
      </c>
      <c r="B59" s="30" t="s">
        <v>281</v>
      </c>
      <c r="C59" s="30" t="s">
        <v>137</v>
      </c>
      <c r="D59" s="38" t="s">
        <v>172</v>
      </c>
      <c r="E59" s="30" t="s">
        <v>209</v>
      </c>
      <c r="F59" s="38" t="s">
        <v>282</v>
      </c>
      <c r="G59" s="29" t="str">
        <f t="shared" si="0"/>
        <v>4.48/km</v>
      </c>
      <c r="H59" s="31">
        <f t="shared" si="1"/>
        <v>0.007534722222222227</v>
      </c>
      <c r="I59" s="31">
        <f>F59-INDEX($F$4:$F$453,MATCH(D59,$D$4:$D$453,0))</f>
        <v>0.006840277777777782</v>
      </c>
    </row>
    <row r="60" spans="1:9" s="11" customFormat="1" ht="15" customHeight="1">
      <c r="A60" s="29" t="s">
        <v>65</v>
      </c>
      <c r="B60" s="30" t="s">
        <v>283</v>
      </c>
      <c r="C60" s="30" t="s">
        <v>284</v>
      </c>
      <c r="D60" s="38" t="s">
        <v>169</v>
      </c>
      <c r="E60" s="30" t="s">
        <v>386</v>
      </c>
      <c r="F60" s="38" t="s">
        <v>285</v>
      </c>
      <c r="G60" s="29" t="str">
        <f t="shared" si="0"/>
        <v>4.49/km</v>
      </c>
      <c r="H60" s="31">
        <f t="shared" si="1"/>
        <v>0.007696759259259261</v>
      </c>
      <c r="I60" s="31">
        <f>F60-INDEX($F$4:$F$453,MATCH(D60,$D$4:$D$453,0))</f>
        <v>0.007696759259259261</v>
      </c>
    </row>
    <row r="61" spans="1:9" s="11" customFormat="1" ht="15" customHeight="1">
      <c r="A61" s="29" t="s">
        <v>66</v>
      </c>
      <c r="B61" s="30" t="s">
        <v>286</v>
      </c>
      <c r="C61" s="30" t="s">
        <v>287</v>
      </c>
      <c r="D61" s="38" t="s">
        <v>169</v>
      </c>
      <c r="E61" s="30" t="s">
        <v>386</v>
      </c>
      <c r="F61" s="38" t="s">
        <v>285</v>
      </c>
      <c r="G61" s="29" t="str">
        <f t="shared" si="0"/>
        <v>4.49/km</v>
      </c>
      <c r="H61" s="31">
        <f t="shared" si="1"/>
        <v>0.007696759259259261</v>
      </c>
      <c r="I61" s="31">
        <f>F61-INDEX($F$4:$F$453,MATCH(D61,$D$4:$D$453,0))</f>
        <v>0.007696759259259261</v>
      </c>
    </row>
    <row r="62" spans="1:9" s="11" customFormat="1" ht="15" customHeight="1">
      <c r="A62" s="29" t="s">
        <v>67</v>
      </c>
      <c r="B62" s="30" t="s">
        <v>2</v>
      </c>
      <c r="C62" s="30" t="s">
        <v>127</v>
      </c>
      <c r="D62" s="38" t="s">
        <v>169</v>
      </c>
      <c r="E62" s="30" t="s">
        <v>386</v>
      </c>
      <c r="F62" s="38" t="s">
        <v>288</v>
      </c>
      <c r="G62" s="29" t="str">
        <f t="shared" si="0"/>
        <v>4.51/km</v>
      </c>
      <c r="H62" s="31">
        <f t="shared" si="1"/>
        <v>0.007835648148148147</v>
      </c>
      <c r="I62" s="31">
        <f>F62-INDEX($F$4:$F$453,MATCH(D62,$D$4:$D$453,0))</f>
        <v>0.007835648148148147</v>
      </c>
    </row>
    <row r="63" spans="1:9" s="11" customFormat="1" ht="15" customHeight="1">
      <c r="A63" s="29" t="s">
        <v>68</v>
      </c>
      <c r="B63" s="30" t="s">
        <v>387</v>
      </c>
      <c r="C63" s="30" t="s">
        <v>387</v>
      </c>
      <c r="D63" s="38" t="s">
        <v>172</v>
      </c>
      <c r="E63" s="32" t="s">
        <v>386</v>
      </c>
      <c r="F63" s="38" t="s">
        <v>289</v>
      </c>
      <c r="G63" s="29" t="str">
        <f t="shared" si="0"/>
        <v>4.53/km</v>
      </c>
      <c r="H63" s="31">
        <f t="shared" si="1"/>
        <v>0.008009259259259258</v>
      </c>
      <c r="I63" s="31">
        <f>F63-INDEX($F$4:$F$453,MATCH(D63,$D$4:$D$453,0))</f>
        <v>0.007314814814814812</v>
      </c>
    </row>
    <row r="64" spans="1:9" s="11" customFormat="1" ht="15" customHeight="1">
      <c r="A64" s="29" t="s">
        <v>69</v>
      </c>
      <c r="B64" s="30" t="s">
        <v>290</v>
      </c>
      <c r="C64" s="30" t="s">
        <v>291</v>
      </c>
      <c r="D64" s="38" t="s">
        <v>169</v>
      </c>
      <c r="E64" s="30" t="s">
        <v>279</v>
      </c>
      <c r="F64" s="38" t="s">
        <v>292</v>
      </c>
      <c r="G64" s="29" t="str">
        <f t="shared" si="0"/>
        <v>4.53/km</v>
      </c>
      <c r="H64" s="31">
        <f t="shared" si="1"/>
        <v>0.008020833333333335</v>
      </c>
      <c r="I64" s="31">
        <f>F64-INDEX($F$4:$F$453,MATCH(D64,$D$4:$D$453,0))</f>
        <v>0.008020833333333335</v>
      </c>
    </row>
    <row r="65" spans="1:9" s="11" customFormat="1" ht="15" customHeight="1">
      <c r="A65" s="29" t="s">
        <v>70</v>
      </c>
      <c r="B65" s="30" t="s">
        <v>293</v>
      </c>
      <c r="C65" s="30" t="s">
        <v>294</v>
      </c>
      <c r="D65" s="38" t="s">
        <v>172</v>
      </c>
      <c r="E65" s="30" t="s">
        <v>386</v>
      </c>
      <c r="F65" s="38" t="s">
        <v>295</v>
      </c>
      <c r="G65" s="29" t="str">
        <f t="shared" si="0"/>
        <v>4.53/km</v>
      </c>
      <c r="H65" s="31">
        <f t="shared" si="1"/>
        <v>0.008043981481481485</v>
      </c>
      <c r="I65" s="31">
        <f>F65-INDEX($F$4:$F$453,MATCH(D65,$D$4:$D$453,0))</f>
        <v>0.00734953703703704</v>
      </c>
    </row>
    <row r="66" spans="1:9" s="11" customFormat="1" ht="15" customHeight="1">
      <c r="A66" s="29" t="s">
        <v>71</v>
      </c>
      <c r="B66" s="30" t="s">
        <v>296</v>
      </c>
      <c r="C66" s="30" t="s">
        <v>297</v>
      </c>
      <c r="D66" s="38" t="s">
        <v>172</v>
      </c>
      <c r="E66" s="30" t="s">
        <v>183</v>
      </c>
      <c r="F66" s="38" t="s">
        <v>298</v>
      </c>
      <c r="G66" s="29" t="str">
        <f t="shared" si="0"/>
        <v>4.53/km</v>
      </c>
      <c r="H66" s="31">
        <f t="shared" si="1"/>
        <v>0.008078703703703706</v>
      </c>
      <c r="I66" s="31">
        <f>F66-INDEX($F$4:$F$453,MATCH(D66,$D$4:$D$453,0))</f>
        <v>0.0073842592592592605</v>
      </c>
    </row>
    <row r="67" spans="1:9" s="11" customFormat="1" ht="15" customHeight="1">
      <c r="A67" s="29" t="s">
        <v>72</v>
      </c>
      <c r="B67" s="30" t="s">
        <v>220</v>
      </c>
      <c r="C67" s="30" t="s">
        <v>257</v>
      </c>
      <c r="D67" s="38" t="s">
        <v>172</v>
      </c>
      <c r="E67" s="30" t="s">
        <v>386</v>
      </c>
      <c r="F67" s="38" t="s">
        <v>299</v>
      </c>
      <c r="G67" s="29" t="str">
        <f t="shared" si="0"/>
        <v>4.54/km</v>
      </c>
      <c r="H67" s="31">
        <f t="shared" si="1"/>
        <v>0.008171296296296298</v>
      </c>
      <c r="I67" s="31">
        <f>F67-INDEX($F$4:$F$453,MATCH(D67,$D$4:$D$453,0))</f>
        <v>0.007476851851851853</v>
      </c>
    </row>
    <row r="68" spans="1:9" s="11" customFormat="1" ht="15" customHeight="1">
      <c r="A68" s="29" t="s">
        <v>73</v>
      </c>
      <c r="B68" s="30" t="s">
        <v>300</v>
      </c>
      <c r="C68" s="30" t="s">
        <v>301</v>
      </c>
      <c r="D68" s="38" t="s">
        <v>169</v>
      </c>
      <c r="E68" s="30" t="s">
        <v>183</v>
      </c>
      <c r="F68" s="38" t="s">
        <v>302</v>
      </c>
      <c r="G68" s="29" t="str">
        <f aca="true" t="shared" si="2" ref="G68:G114">TEXT(INT((HOUR(F68)*3600+MINUTE(F68)*60+SECOND(F68))/$I$2/60),"0")&amp;"."&amp;TEXT(MOD((HOUR(F68)*3600+MINUTE(F68)*60+SECOND(F68))/$I$2,60),"00")&amp;"/km"</f>
        <v>4.55/km</v>
      </c>
      <c r="H68" s="31">
        <f t="shared" si="1"/>
        <v>0.00826388888888889</v>
      </c>
      <c r="I68" s="31">
        <f>F68-INDEX($F$4:$F$453,MATCH(D68,$D$4:$D$453,0))</f>
        <v>0.00826388888888889</v>
      </c>
    </row>
    <row r="69" spans="1:9" s="11" customFormat="1" ht="15" customHeight="1">
      <c r="A69" s="29" t="s">
        <v>74</v>
      </c>
      <c r="B69" s="30" t="s">
        <v>303</v>
      </c>
      <c r="C69" s="30" t="s">
        <v>150</v>
      </c>
      <c r="D69" s="38" t="s">
        <v>169</v>
      </c>
      <c r="E69" s="30" t="s">
        <v>209</v>
      </c>
      <c r="F69" s="38" t="s">
        <v>304</v>
      </c>
      <c r="G69" s="29" t="str">
        <f t="shared" si="2"/>
        <v>4.56/km</v>
      </c>
      <c r="H69" s="31">
        <f t="shared" si="1"/>
        <v>0.008321759259259261</v>
      </c>
      <c r="I69" s="31">
        <f>F69-INDEX($F$4:$F$453,MATCH(D69,$D$4:$D$453,0))</f>
        <v>0.008321759259259261</v>
      </c>
    </row>
    <row r="70" spans="1:9" s="11" customFormat="1" ht="15" customHeight="1">
      <c r="A70" s="29" t="s">
        <v>75</v>
      </c>
      <c r="B70" s="30" t="s">
        <v>305</v>
      </c>
      <c r="C70" s="30" t="s">
        <v>145</v>
      </c>
      <c r="D70" s="38" t="s">
        <v>172</v>
      </c>
      <c r="E70" s="30" t="s">
        <v>183</v>
      </c>
      <c r="F70" s="38" t="s">
        <v>306</v>
      </c>
      <c r="G70" s="29" t="str">
        <f t="shared" si="2"/>
        <v>4.58/km</v>
      </c>
      <c r="H70" s="31">
        <f aca="true" t="shared" si="3" ref="H70:H104">F70-$F$4</f>
        <v>0.008530092592592596</v>
      </c>
      <c r="I70" s="31">
        <f>F70-INDEX($F$4:$F$453,MATCH(D70,$D$4:$D$453,0))</f>
        <v>0.00783564814814815</v>
      </c>
    </row>
    <row r="71" spans="1:9" s="11" customFormat="1" ht="15" customHeight="1">
      <c r="A71" s="29" t="s">
        <v>76</v>
      </c>
      <c r="B71" s="30" t="s">
        <v>307</v>
      </c>
      <c r="C71" s="30" t="s">
        <v>142</v>
      </c>
      <c r="D71" s="38" t="s">
        <v>169</v>
      </c>
      <c r="E71" s="30" t="s">
        <v>386</v>
      </c>
      <c r="F71" s="38" t="s">
        <v>308</v>
      </c>
      <c r="G71" s="29" t="str">
        <f t="shared" si="2"/>
        <v>4.60/km</v>
      </c>
      <c r="H71" s="31">
        <f t="shared" si="3"/>
        <v>0.008657407407407412</v>
      </c>
      <c r="I71" s="31">
        <f>F71-INDEX($F$4:$F$453,MATCH(D71,$D$4:$D$453,0))</f>
        <v>0.008657407407407412</v>
      </c>
    </row>
    <row r="72" spans="1:9" s="11" customFormat="1" ht="15" customHeight="1">
      <c r="A72" s="29" t="s">
        <v>77</v>
      </c>
      <c r="B72" s="30" t="s">
        <v>6</v>
      </c>
      <c r="C72" s="30" t="s">
        <v>4</v>
      </c>
      <c r="D72" s="38" t="s">
        <v>172</v>
      </c>
      <c r="E72" s="30" t="s">
        <v>251</v>
      </c>
      <c r="F72" s="38" t="s">
        <v>309</v>
      </c>
      <c r="G72" s="29" t="str">
        <f t="shared" si="2"/>
        <v>5.02/km</v>
      </c>
      <c r="H72" s="31">
        <f t="shared" si="3"/>
        <v>0.00886574074074074</v>
      </c>
      <c r="I72" s="31">
        <f>F72-INDEX($F$4:$F$453,MATCH(D72,$D$4:$D$453,0))</f>
        <v>0.008171296296296295</v>
      </c>
    </row>
    <row r="73" spans="1:9" s="11" customFormat="1" ht="15" customHeight="1">
      <c r="A73" s="29" t="s">
        <v>78</v>
      </c>
      <c r="B73" s="30" t="s">
        <v>6</v>
      </c>
      <c r="C73" s="30" t="s">
        <v>124</v>
      </c>
      <c r="D73" s="38" t="s">
        <v>172</v>
      </c>
      <c r="E73" s="30" t="s">
        <v>251</v>
      </c>
      <c r="F73" s="38" t="s">
        <v>309</v>
      </c>
      <c r="G73" s="29" t="str">
        <f t="shared" si="2"/>
        <v>5.02/km</v>
      </c>
      <c r="H73" s="31">
        <f t="shared" si="3"/>
        <v>0.00886574074074074</v>
      </c>
      <c r="I73" s="31">
        <f>F73-INDEX($F$4:$F$453,MATCH(D73,$D$4:$D$453,0))</f>
        <v>0.008171296296296295</v>
      </c>
    </row>
    <row r="74" spans="1:9" s="11" customFormat="1" ht="15" customHeight="1">
      <c r="A74" s="29" t="s">
        <v>79</v>
      </c>
      <c r="B74" s="30" t="s">
        <v>387</v>
      </c>
      <c r="C74" s="30" t="s">
        <v>387</v>
      </c>
      <c r="D74" s="38" t="s">
        <v>172</v>
      </c>
      <c r="E74" s="32" t="s">
        <v>386</v>
      </c>
      <c r="F74" s="38" t="s">
        <v>310</v>
      </c>
      <c r="G74" s="29" t="str">
        <f t="shared" si="2"/>
        <v>5.02/km</v>
      </c>
      <c r="H74" s="31">
        <f t="shared" si="3"/>
        <v>0.008900462962962964</v>
      </c>
      <c r="I74" s="31">
        <f>F74-INDEX($F$4:$F$453,MATCH(D74,$D$4:$D$453,0))</f>
        <v>0.008206018518518519</v>
      </c>
    </row>
    <row r="75" spans="1:9" s="11" customFormat="1" ht="15" customHeight="1">
      <c r="A75" s="29" t="s">
        <v>80</v>
      </c>
      <c r="B75" s="30" t="s">
        <v>8</v>
      </c>
      <c r="C75" s="30" t="s">
        <v>132</v>
      </c>
      <c r="D75" s="38" t="s">
        <v>169</v>
      </c>
      <c r="E75" s="30" t="s">
        <v>209</v>
      </c>
      <c r="F75" s="38" t="s">
        <v>311</v>
      </c>
      <c r="G75" s="29" t="str">
        <f t="shared" si="2"/>
        <v>5.03/km</v>
      </c>
      <c r="H75" s="31">
        <f t="shared" si="3"/>
        <v>0.008969907407407409</v>
      </c>
      <c r="I75" s="31">
        <f>F75-INDEX($F$4:$F$453,MATCH(D75,$D$4:$D$453,0))</f>
        <v>0.008969907407407409</v>
      </c>
    </row>
    <row r="76" spans="1:9" s="11" customFormat="1" ht="15" customHeight="1">
      <c r="A76" s="29" t="s">
        <v>81</v>
      </c>
      <c r="B76" s="30" t="s">
        <v>312</v>
      </c>
      <c r="C76" s="30" t="s">
        <v>153</v>
      </c>
      <c r="D76" s="38" t="s">
        <v>172</v>
      </c>
      <c r="E76" s="30" t="s">
        <v>386</v>
      </c>
      <c r="F76" s="38" t="s">
        <v>313</v>
      </c>
      <c r="G76" s="29" t="str">
        <f t="shared" si="2"/>
        <v>5.03/km</v>
      </c>
      <c r="H76" s="31">
        <f t="shared" si="3"/>
        <v>0.00898148148148148</v>
      </c>
      <c r="I76" s="31">
        <f>F76-INDEX($F$4:$F$453,MATCH(D76,$D$4:$D$453,0))</f>
        <v>0.008287037037037034</v>
      </c>
    </row>
    <row r="77" spans="1:9" s="11" customFormat="1" ht="15" customHeight="1">
      <c r="A77" s="29" t="s">
        <v>82</v>
      </c>
      <c r="B77" s="30" t="s">
        <v>314</v>
      </c>
      <c r="C77" s="30" t="s">
        <v>3</v>
      </c>
      <c r="D77" s="38" t="s">
        <v>172</v>
      </c>
      <c r="E77" s="30" t="s">
        <v>386</v>
      </c>
      <c r="F77" s="38" t="s">
        <v>315</v>
      </c>
      <c r="G77" s="29" t="str">
        <f t="shared" si="2"/>
        <v>5.06/km</v>
      </c>
      <c r="H77" s="31">
        <f t="shared" si="3"/>
        <v>0.009236111111111112</v>
      </c>
      <c r="I77" s="31">
        <f>F77-INDEX($F$4:$F$453,MATCH(D77,$D$4:$D$453,0))</f>
        <v>0.008541666666666666</v>
      </c>
    </row>
    <row r="78" spans="1:9" s="11" customFormat="1" ht="15" customHeight="1">
      <c r="A78" s="29" t="s">
        <v>83</v>
      </c>
      <c r="B78" s="30" t="s">
        <v>316</v>
      </c>
      <c r="C78" s="30" t="s">
        <v>317</v>
      </c>
      <c r="D78" s="38" t="s">
        <v>172</v>
      </c>
      <c r="E78" s="30" t="s">
        <v>183</v>
      </c>
      <c r="F78" s="38" t="s">
        <v>318</v>
      </c>
      <c r="G78" s="29" t="str">
        <f t="shared" si="2"/>
        <v>5.08/km</v>
      </c>
      <c r="H78" s="31">
        <f t="shared" si="3"/>
        <v>0.009398148148148149</v>
      </c>
      <c r="I78" s="31">
        <f>F78-INDEX($F$4:$F$453,MATCH(D78,$D$4:$D$453,0))</f>
        <v>0.008703703703703703</v>
      </c>
    </row>
    <row r="79" spans="1:9" s="11" customFormat="1" ht="15" customHeight="1">
      <c r="A79" s="29" t="s">
        <v>84</v>
      </c>
      <c r="B79" s="30" t="s">
        <v>1</v>
      </c>
      <c r="C79" s="30" t="s">
        <v>319</v>
      </c>
      <c r="D79" s="38" t="s">
        <v>172</v>
      </c>
      <c r="E79" s="30" t="s">
        <v>183</v>
      </c>
      <c r="F79" s="38" t="s">
        <v>320</v>
      </c>
      <c r="G79" s="29" t="str">
        <f t="shared" si="2"/>
        <v>5.11/km</v>
      </c>
      <c r="H79" s="31">
        <f t="shared" si="3"/>
        <v>0.009733796296296296</v>
      </c>
      <c r="I79" s="31">
        <f>F79-INDEX($F$4:$F$453,MATCH(D79,$D$4:$D$453,0))</f>
        <v>0.00903935185185185</v>
      </c>
    </row>
    <row r="80" spans="1:9" s="11" customFormat="1" ht="15" customHeight="1">
      <c r="A80" s="29" t="s">
        <v>85</v>
      </c>
      <c r="B80" s="30" t="s">
        <v>387</v>
      </c>
      <c r="C80" s="30" t="s">
        <v>387</v>
      </c>
      <c r="D80" s="38" t="s">
        <v>172</v>
      </c>
      <c r="E80" s="32" t="s">
        <v>386</v>
      </c>
      <c r="F80" s="38" t="s">
        <v>321</v>
      </c>
      <c r="G80" s="29" t="str">
        <f t="shared" si="2"/>
        <v>5.12/km</v>
      </c>
      <c r="H80" s="31">
        <f t="shared" si="3"/>
        <v>0.009803240740740744</v>
      </c>
      <c r="I80" s="31">
        <f>F80-INDEX($F$4:$F$453,MATCH(D80,$D$4:$D$453,0))</f>
        <v>0.009108796296296299</v>
      </c>
    </row>
    <row r="81" spans="1:9" s="11" customFormat="1" ht="15" customHeight="1">
      <c r="A81" s="29" t="s">
        <v>86</v>
      </c>
      <c r="B81" s="30" t="s">
        <v>322</v>
      </c>
      <c r="C81" s="30" t="s">
        <v>323</v>
      </c>
      <c r="D81" s="38" t="s">
        <v>169</v>
      </c>
      <c r="E81" s="30" t="s">
        <v>183</v>
      </c>
      <c r="F81" s="38" t="s">
        <v>324</v>
      </c>
      <c r="G81" s="29" t="str">
        <f t="shared" si="2"/>
        <v>5.13/km</v>
      </c>
      <c r="H81" s="31">
        <f t="shared" si="3"/>
        <v>0.009930555555555554</v>
      </c>
      <c r="I81" s="31">
        <f>F81-INDEX($F$4:$F$453,MATCH(D81,$D$4:$D$453,0))</f>
        <v>0.009930555555555554</v>
      </c>
    </row>
    <row r="82" spans="1:9" s="11" customFormat="1" ht="15" customHeight="1">
      <c r="A82" s="29" t="s">
        <v>87</v>
      </c>
      <c r="B82" s="30" t="s">
        <v>325</v>
      </c>
      <c r="C82" s="30" t="s">
        <v>326</v>
      </c>
      <c r="D82" s="38" t="s">
        <v>172</v>
      </c>
      <c r="E82" s="30" t="s">
        <v>386</v>
      </c>
      <c r="F82" s="38" t="s">
        <v>327</v>
      </c>
      <c r="G82" s="29" t="str">
        <f t="shared" si="2"/>
        <v>5.14/km</v>
      </c>
      <c r="H82" s="31">
        <f t="shared" si="3"/>
        <v>0.010000000000000002</v>
      </c>
      <c r="I82" s="31">
        <f>F82-INDEX($F$4:$F$453,MATCH(D82,$D$4:$D$453,0))</f>
        <v>0.009305555555555556</v>
      </c>
    </row>
    <row r="83" spans="1:9" s="11" customFormat="1" ht="15" customHeight="1">
      <c r="A83" s="29" t="s">
        <v>88</v>
      </c>
      <c r="B83" s="30" t="s">
        <v>7</v>
      </c>
      <c r="C83" s="30" t="s">
        <v>126</v>
      </c>
      <c r="D83" s="38" t="s">
        <v>172</v>
      </c>
      <c r="E83" s="30" t="s">
        <v>251</v>
      </c>
      <c r="F83" s="38" t="s">
        <v>328</v>
      </c>
      <c r="G83" s="29" t="str">
        <f t="shared" si="2"/>
        <v>5.16/km</v>
      </c>
      <c r="H83" s="31">
        <f t="shared" si="3"/>
        <v>0.010150462962962965</v>
      </c>
      <c r="I83" s="31">
        <f>F83-INDEX($F$4:$F$453,MATCH(D83,$D$4:$D$453,0))</f>
        <v>0.00945601851851852</v>
      </c>
    </row>
    <row r="84" spans="1:9" s="12" customFormat="1" ht="15" customHeight="1">
      <c r="A84" s="29" t="s">
        <v>89</v>
      </c>
      <c r="B84" s="30" t="s">
        <v>329</v>
      </c>
      <c r="C84" s="30" t="s">
        <v>135</v>
      </c>
      <c r="D84" s="38" t="s">
        <v>172</v>
      </c>
      <c r="E84" s="30" t="s">
        <v>251</v>
      </c>
      <c r="F84" s="38" t="s">
        <v>328</v>
      </c>
      <c r="G84" s="29" t="str">
        <f t="shared" si="2"/>
        <v>5.16/km</v>
      </c>
      <c r="H84" s="31">
        <f t="shared" si="3"/>
        <v>0.010150462962962965</v>
      </c>
      <c r="I84" s="31">
        <f>F84-INDEX($F$4:$F$453,MATCH(D84,$D$4:$D$453,0))</f>
        <v>0.00945601851851852</v>
      </c>
    </row>
    <row r="85" spans="1:9" s="12" customFormat="1" ht="15" customHeight="1">
      <c r="A85" s="29" t="s">
        <v>90</v>
      </c>
      <c r="B85" s="30" t="s">
        <v>330</v>
      </c>
      <c r="C85" s="30" t="s">
        <v>0</v>
      </c>
      <c r="D85" s="38" t="s">
        <v>172</v>
      </c>
      <c r="E85" s="30" t="s">
        <v>386</v>
      </c>
      <c r="F85" s="38" t="s">
        <v>331</v>
      </c>
      <c r="G85" s="29" t="str">
        <f t="shared" si="2"/>
        <v>5.19/km</v>
      </c>
      <c r="H85" s="31">
        <f t="shared" si="3"/>
        <v>0.010428240740740745</v>
      </c>
      <c r="I85" s="31">
        <f>F85-INDEX($F$4:$F$453,MATCH(D85,$D$4:$D$453,0))</f>
        <v>0.0097337962962963</v>
      </c>
    </row>
    <row r="86" spans="1:9" s="12" customFormat="1" ht="15" customHeight="1">
      <c r="A86" s="29" t="s">
        <v>91</v>
      </c>
      <c r="B86" s="30" t="s">
        <v>332</v>
      </c>
      <c r="C86" s="30" t="s">
        <v>141</v>
      </c>
      <c r="D86" s="38" t="s">
        <v>203</v>
      </c>
      <c r="E86" s="30" t="s">
        <v>209</v>
      </c>
      <c r="F86" s="38" t="s">
        <v>333</v>
      </c>
      <c r="G86" s="29" t="str">
        <f t="shared" si="2"/>
        <v>5.21/km</v>
      </c>
      <c r="H86" s="31">
        <f t="shared" si="3"/>
        <v>0.010625000000000002</v>
      </c>
      <c r="I86" s="31">
        <f>F86-INDEX($F$4:$F$453,MATCH(D86,$D$4:$D$453,0))</f>
        <v>0.006377314814814815</v>
      </c>
    </row>
    <row r="87" spans="1:9" s="12" customFormat="1" ht="15" customHeight="1">
      <c r="A87" s="40" t="s">
        <v>92</v>
      </c>
      <c r="B87" s="41" t="s">
        <v>222</v>
      </c>
      <c r="C87" s="41" t="s">
        <v>145</v>
      </c>
      <c r="D87" s="42" t="s">
        <v>169</v>
      </c>
      <c r="E87" s="41" t="s">
        <v>10</v>
      </c>
      <c r="F87" s="42" t="s">
        <v>334</v>
      </c>
      <c r="G87" s="40" t="str">
        <f t="shared" si="2"/>
        <v>5.21/km</v>
      </c>
      <c r="H87" s="43">
        <f t="shared" si="3"/>
        <v>0.010636574074074073</v>
      </c>
      <c r="I87" s="43">
        <f>F87-INDEX($F$4:$F$453,MATCH(D87,$D$4:$D$453,0))</f>
        <v>0.010636574074074073</v>
      </c>
    </row>
    <row r="88" spans="1:9" s="12" customFormat="1" ht="15" customHeight="1">
      <c r="A88" s="29" t="s">
        <v>93</v>
      </c>
      <c r="B88" s="30" t="s">
        <v>387</v>
      </c>
      <c r="C88" s="30" t="s">
        <v>387</v>
      </c>
      <c r="D88" s="38" t="s">
        <v>172</v>
      </c>
      <c r="E88" s="32" t="s">
        <v>386</v>
      </c>
      <c r="F88" s="38" t="s">
        <v>335</v>
      </c>
      <c r="G88" s="29" t="str">
        <f t="shared" si="2"/>
        <v>5.22/km</v>
      </c>
      <c r="H88" s="31">
        <f t="shared" si="3"/>
        <v>0.010717592592592595</v>
      </c>
      <c r="I88" s="31">
        <f>F88-INDEX($F$4:$F$453,MATCH(D88,$D$4:$D$453,0))</f>
        <v>0.010023148148148149</v>
      </c>
    </row>
    <row r="89" spans="1:9" s="12" customFormat="1" ht="15" customHeight="1">
      <c r="A89" s="29" t="s">
        <v>94</v>
      </c>
      <c r="B89" s="30" t="s">
        <v>336</v>
      </c>
      <c r="C89" s="30" t="s">
        <v>337</v>
      </c>
      <c r="D89" s="38" t="s">
        <v>203</v>
      </c>
      <c r="E89" s="30" t="s">
        <v>386</v>
      </c>
      <c r="F89" s="38" t="s">
        <v>338</v>
      </c>
      <c r="G89" s="29" t="str">
        <f t="shared" si="2"/>
        <v>5.22/km</v>
      </c>
      <c r="H89" s="31">
        <f t="shared" si="3"/>
        <v>0.010740740740740745</v>
      </c>
      <c r="I89" s="31">
        <f>F89-INDEX($F$4:$F$453,MATCH(D89,$D$4:$D$453,0))</f>
        <v>0.0064930555555555575</v>
      </c>
    </row>
    <row r="90" spans="1:9" s="12" customFormat="1" ht="15" customHeight="1">
      <c r="A90" s="29" t="s">
        <v>95</v>
      </c>
      <c r="B90" s="30" t="s">
        <v>339</v>
      </c>
      <c r="C90" s="30" t="s">
        <v>129</v>
      </c>
      <c r="D90" s="38" t="s">
        <v>172</v>
      </c>
      <c r="E90" s="30" t="s">
        <v>386</v>
      </c>
      <c r="F90" s="38" t="s">
        <v>340</v>
      </c>
      <c r="G90" s="29" t="str">
        <f t="shared" si="2"/>
        <v>5.23/km</v>
      </c>
      <c r="H90" s="31">
        <f t="shared" si="3"/>
        <v>0.010821759259259264</v>
      </c>
      <c r="I90" s="31">
        <f>F90-INDEX($F$4:$F$453,MATCH(D90,$D$4:$D$453,0))</f>
        <v>0.010127314814814818</v>
      </c>
    </row>
    <row r="91" spans="1:9" s="12" customFormat="1" ht="15" customHeight="1">
      <c r="A91" s="29" t="s">
        <v>96</v>
      </c>
      <c r="B91" s="30" t="s">
        <v>341</v>
      </c>
      <c r="C91" s="30" t="s">
        <v>342</v>
      </c>
      <c r="D91" s="38" t="s">
        <v>169</v>
      </c>
      <c r="E91" s="30" t="s">
        <v>386</v>
      </c>
      <c r="F91" s="38" t="s">
        <v>343</v>
      </c>
      <c r="G91" s="29" t="str">
        <f t="shared" si="2"/>
        <v>5.31/km</v>
      </c>
      <c r="H91" s="31">
        <f t="shared" si="3"/>
        <v>0.011539351851851853</v>
      </c>
      <c r="I91" s="31">
        <f>F91-INDEX($F$4:$F$453,MATCH(D91,$D$4:$D$453,0))</f>
        <v>0.011539351851851853</v>
      </c>
    </row>
    <row r="92" spans="1:9" s="12" customFormat="1" ht="15" customHeight="1">
      <c r="A92" s="40" t="s">
        <v>97</v>
      </c>
      <c r="B92" s="41" t="s">
        <v>344</v>
      </c>
      <c r="C92" s="41" t="s">
        <v>151</v>
      </c>
      <c r="D92" s="42" t="s">
        <v>169</v>
      </c>
      <c r="E92" s="41" t="s">
        <v>10</v>
      </c>
      <c r="F92" s="42" t="s">
        <v>345</v>
      </c>
      <c r="G92" s="40" t="str">
        <f t="shared" si="2"/>
        <v>5.32/km</v>
      </c>
      <c r="H92" s="43">
        <f t="shared" si="3"/>
        <v>0.011620370370370375</v>
      </c>
      <c r="I92" s="43">
        <f>F92-INDEX($F$4:$F$453,MATCH(D92,$D$4:$D$453,0))</f>
        <v>0.011620370370370375</v>
      </c>
    </row>
    <row r="93" spans="1:9" s="12" customFormat="1" ht="15" customHeight="1">
      <c r="A93" s="29" t="s">
        <v>98</v>
      </c>
      <c r="B93" s="30" t="s">
        <v>346</v>
      </c>
      <c r="C93" s="30" t="s">
        <v>347</v>
      </c>
      <c r="D93" s="38" t="s">
        <v>203</v>
      </c>
      <c r="E93" s="30" t="s">
        <v>386</v>
      </c>
      <c r="F93" s="38" t="s">
        <v>348</v>
      </c>
      <c r="G93" s="29" t="str">
        <f t="shared" si="2"/>
        <v>5.33/km</v>
      </c>
      <c r="H93" s="31">
        <f t="shared" si="3"/>
        <v>0.011759259259259257</v>
      </c>
      <c r="I93" s="31">
        <f>F93-INDEX($F$4:$F$453,MATCH(D93,$D$4:$D$453,0))</f>
        <v>0.00751157407407407</v>
      </c>
    </row>
    <row r="94" spans="1:9" s="12" customFormat="1" ht="15" customHeight="1">
      <c r="A94" s="29" t="s">
        <v>99</v>
      </c>
      <c r="B94" s="30" t="s">
        <v>387</v>
      </c>
      <c r="C94" s="30" t="s">
        <v>387</v>
      </c>
      <c r="D94" s="38" t="s">
        <v>172</v>
      </c>
      <c r="E94" s="32" t="s">
        <v>386</v>
      </c>
      <c r="F94" s="38" t="s">
        <v>349</v>
      </c>
      <c r="G94" s="29" t="str">
        <f t="shared" si="2"/>
        <v>5.38/km</v>
      </c>
      <c r="H94" s="31">
        <f t="shared" si="3"/>
        <v>0.012175925925925927</v>
      </c>
      <c r="I94" s="31">
        <f>F94-INDEX($F$4:$F$453,MATCH(D94,$D$4:$D$453,0))</f>
        <v>0.011481481481481481</v>
      </c>
    </row>
    <row r="95" spans="1:9" s="12" customFormat="1" ht="15" customHeight="1">
      <c r="A95" s="29" t="s">
        <v>100</v>
      </c>
      <c r="B95" s="30" t="s">
        <v>350</v>
      </c>
      <c r="C95" s="30" t="s">
        <v>125</v>
      </c>
      <c r="D95" s="38" t="s">
        <v>169</v>
      </c>
      <c r="E95" s="30" t="s">
        <v>183</v>
      </c>
      <c r="F95" s="38" t="s">
        <v>351</v>
      </c>
      <c r="G95" s="29" t="str">
        <f t="shared" si="2"/>
        <v>5.40/km</v>
      </c>
      <c r="H95" s="31">
        <f t="shared" si="3"/>
        <v>0.012349537037037037</v>
      </c>
      <c r="I95" s="31">
        <f>F95-INDEX($F$4:$F$453,MATCH(D95,$D$4:$D$453,0))</f>
        <v>0.012349537037037037</v>
      </c>
    </row>
    <row r="96" spans="1:9" s="12" customFormat="1" ht="15" customHeight="1">
      <c r="A96" s="29" t="s">
        <v>101</v>
      </c>
      <c r="B96" s="30" t="s">
        <v>387</v>
      </c>
      <c r="C96" s="30" t="s">
        <v>387</v>
      </c>
      <c r="D96" s="38" t="s">
        <v>172</v>
      </c>
      <c r="E96" s="32" t="s">
        <v>386</v>
      </c>
      <c r="F96" s="38" t="s">
        <v>352</v>
      </c>
      <c r="G96" s="29" t="str">
        <f t="shared" si="2"/>
        <v>5.41/km</v>
      </c>
      <c r="H96" s="31">
        <f t="shared" si="3"/>
        <v>0.012476851851851854</v>
      </c>
      <c r="I96" s="31">
        <f>F96-INDEX($F$4:$F$453,MATCH(D96,$D$4:$D$453,0))</f>
        <v>0.011782407407407408</v>
      </c>
    </row>
    <row r="97" spans="1:9" s="12" customFormat="1" ht="15" customHeight="1">
      <c r="A97" s="40" t="s">
        <v>102</v>
      </c>
      <c r="B97" s="41" t="s">
        <v>353</v>
      </c>
      <c r="C97" s="41" t="s">
        <v>132</v>
      </c>
      <c r="D97" s="42" t="s">
        <v>169</v>
      </c>
      <c r="E97" s="41" t="s">
        <v>10</v>
      </c>
      <c r="F97" s="42" t="s">
        <v>354</v>
      </c>
      <c r="G97" s="40" t="str">
        <f t="shared" si="2"/>
        <v>5.43/km</v>
      </c>
      <c r="H97" s="43">
        <f t="shared" si="3"/>
        <v>0.012638888888888884</v>
      </c>
      <c r="I97" s="43">
        <f>F97-INDEX($F$4:$F$453,MATCH(D97,$D$4:$D$453,0))</f>
        <v>0.012638888888888884</v>
      </c>
    </row>
    <row r="98" spans="1:9" s="12" customFormat="1" ht="15" customHeight="1">
      <c r="A98" s="29" t="s">
        <v>103</v>
      </c>
      <c r="B98" s="30" t="s">
        <v>387</v>
      </c>
      <c r="C98" s="30" t="s">
        <v>387</v>
      </c>
      <c r="D98" s="38" t="s">
        <v>172</v>
      </c>
      <c r="E98" s="32" t="s">
        <v>386</v>
      </c>
      <c r="F98" s="38" t="s">
        <v>355</v>
      </c>
      <c r="G98" s="29" t="str">
        <f t="shared" si="2"/>
        <v>5.44/km</v>
      </c>
      <c r="H98" s="31">
        <f t="shared" si="3"/>
        <v>0.012766203703703707</v>
      </c>
      <c r="I98" s="31">
        <f>F98-INDEX($F$4:$F$453,MATCH(D98,$D$4:$D$453,0))</f>
        <v>0.012071759259259261</v>
      </c>
    </row>
    <row r="99" spans="1:9" s="12" customFormat="1" ht="15" customHeight="1">
      <c r="A99" s="40" t="s">
        <v>104</v>
      </c>
      <c r="B99" s="41" t="s">
        <v>156</v>
      </c>
      <c r="C99" s="41" t="s">
        <v>150</v>
      </c>
      <c r="D99" s="42" t="s">
        <v>169</v>
      </c>
      <c r="E99" s="41" t="s">
        <v>10</v>
      </c>
      <c r="F99" s="42" t="s">
        <v>355</v>
      </c>
      <c r="G99" s="40" t="str">
        <f t="shared" si="2"/>
        <v>5.44/km</v>
      </c>
      <c r="H99" s="43">
        <f t="shared" si="3"/>
        <v>0.012766203703703707</v>
      </c>
      <c r="I99" s="43">
        <f>F99-INDEX($F$4:$F$453,MATCH(D99,$D$4:$D$453,0))</f>
        <v>0.012766203703703707</v>
      </c>
    </row>
    <row r="100" spans="1:9" s="12" customFormat="1" ht="15" customHeight="1">
      <c r="A100" s="29" t="s">
        <v>105</v>
      </c>
      <c r="B100" s="30" t="s">
        <v>356</v>
      </c>
      <c r="C100" s="30" t="s">
        <v>357</v>
      </c>
      <c r="D100" s="38" t="s">
        <v>172</v>
      </c>
      <c r="E100" s="30" t="s">
        <v>386</v>
      </c>
      <c r="F100" s="38" t="s">
        <v>358</v>
      </c>
      <c r="G100" s="29" t="str">
        <f t="shared" si="2"/>
        <v>5.45/km</v>
      </c>
      <c r="H100" s="31">
        <f t="shared" si="3"/>
        <v>0.012870370370370369</v>
      </c>
      <c r="I100" s="31">
        <f>F100-INDEX($F$4:$F$453,MATCH(D100,$D$4:$D$453,0))</f>
        <v>0.012175925925925923</v>
      </c>
    </row>
    <row r="101" spans="1:9" s="12" customFormat="1" ht="15" customHeight="1">
      <c r="A101" s="29" t="s">
        <v>106</v>
      </c>
      <c r="B101" s="30" t="s">
        <v>359</v>
      </c>
      <c r="C101" s="30" t="s">
        <v>128</v>
      </c>
      <c r="D101" s="38" t="s">
        <v>172</v>
      </c>
      <c r="E101" s="30" t="s">
        <v>386</v>
      </c>
      <c r="F101" s="38" t="s">
        <v>360</v>
      </c>
      <c r="G101" s="29" t="str">
        <f t="shared" si="2"/>
        <v>5.46/km</v>
      </c>
      <c r="H101" s="31">
        <f t="shared" si="3"/>
        <v>0.012928240740740744</v>
      </c>
      <c r="I101" s="31">
        <f>F101-INDEX($F$4:$F$453,MATCH(D101,$D$4:$D$453,0))</f>
        <v>0.012233796296296298</v>
      </c>
    </row>
    <row r="102" spans="1:9" s="12" customFormat="1" ht="15" customHeight="1">
      <c r="A102" s="29" t="s">
        <v>107</v>
      </c>
      <c r="B102" s="30" t="s">
        <v>361</v>
      </c>
      <c r="C102" s="30" t="s">
        <v>137</v>
      </c>
      <c r="D102" s="38" t="s">
        <v>172</v>
      </c>
      <c r="E102" s="30" t="s">
        <v>386</v>
      </c>
      <c r="F102" s="38" t="s">
        <v>362</v>
      </c>
      <c r="G102" s="29" t="str">
        <f t="shared" si="2"/>
        <v>5.54/km</v>
      </c>
      <c r="H102" s="31">
        <f t="shared" si="3"/>
        <v>0.013657407407407406</v>
      </c>
      <c r="I102" s="31">
        <f>F102-INDEX($F$4:$F$453,MATCH(D102,$D$4:$D$453,0))</f>
        <v>0.01296296296296296</v>
      </c>
    </row>
    <row r="103" spans="1:9" s="12" customFormat="1" ht="15" customHeight="1">
      <c r="A103" s="29" t="s">
        <v>108</v>
      </c>
      <c r="B103" s="30" t="s">
        <v>387</v>
      </c>
      <c r="C103" s="30" t="s">
        <v>387</v>
      </c>
      <c r="D103" s="38" t="s">
        <v>172</v>
      </c>
      <c r="E103" s="32" t="s">
        <v>386</v>
      </c>
      <c r="F103" s="38" t="s">
        <v>363</v>
      </c>
      <c r="G103" s="29" t="str">
        <f t="shared" si="2"/>
        <v>5.58/km</v>
      </c>
      <c r="H103" s="31">
        <f t="shared" si="3"/>
        <v>0.01408564814814815</v>
      </c>
      <c r="I103" s="31">
        <f>F103-INDEX($F$4:$F$453,MATCH(D103,$D$4:$D$453,0))</f>
        <v>0.013391203703703704</v>
      </c>
    </row>
    <row r="104" spans="1:9" s="12" customFormat="1" ht="15" customHeight="1">
      <c r="A104" s="29" t="s">
        <v>109</v>
      </c>
      <c r="B104" s="30" t="s">
        <v>364</v>
      </c>
      <c r="C104" s="30" t="s">
        <v>126</v>
      </c>
      <c r="D104" s="38" t="s">
        <v>172</v>
      </c>
      <c r="E104" s="30" t="s">
        <v>386</v>
      </c>
      <c r="F104" s="38" t="s">
        <v>365</v>
      </c>
      <c r="G104" s="29" t="str">
        <f t="shared" si="2"/>
        <v>5.60/km</v>
      </c>
      <c r="H104" s="31">
        <f t="shared" si="3"/>
        <v>0.014224537037037039</v>
      </c>
      <c r="I104" s="31">
        <f>F104-INDEX($F$4:$F$453,MATCH(D104,$D$4:$D$453,0))</f>
        <v>0.013530092592592594</v>
      </c>
    </row>
    <row r="105" spans="1:9" s="12" customFormat="1" ht="15" customHeight="1">
      <c r="A105" s="29" t="s">
        <v>110</v>
      </c>
      <c r="B105" s="30" t="s">
        <v>366</v>
      </c>
      <c r="C105" s="30" t="s">
        <v>148</v>
      </c>
      <c r="D105" s="38" t="s">
        <v>172</v>
      </c>
      <c r="E105" s="30" t="s">
        <v>209</v>
      </c>
      <c r="F105" s="38" t="s">
        <v>367</v>
      </c>
      <c r="G105" s="29" t="str">
        <f t="shared" si="2"/>
        <v>6.02/km</v>
      </c>
      <c r="H105" s="31">
        <f aca="true" t="shared" si="4" ref="H105:H114">F105-$F$4</f>
        <v>0.014386574074074076</v>
      </c>
      <c r="I105" s="31">
        <f>F105-INDEX($F$4:$F$453,MATCH(D105,$D$4:$D$453,0))</f>
        <v>0.01369212962962963</v>
      </c>
    </row>
    <row r="106" spans="1:9" s="12" customFormat="1" ht="15" customHeight="1">
      <c r="A106" s="29" t="s">
        <v>157</v>
      </c>
      <c r="B106" s="30" t="s">
        <v>368</v>
      </c>
      <c r="C106" s="30" t="s">
        <v>369</v>
      </c>
      <c r="D106" s="38" t="s">
        <v>169</v>
      </c>
      <c r="E106" s="30" t="s">
        <v>386</v>
      </c>
      <c r="F106" s="38" t="s">
        <v>370</v>
      </c>
      <c r="G106" s="29" t="str">
        <f t="shared" si="2"/>
        <v>6.06/km</v>
      </c>
      <c r="H106" s="31">
        <f t="shared" si="4"/>
        <v>0.014756944444444451</v>
      </c>
      <c r="I106" s="31">
        <f>F106-INDEX($F$4:$F$453,MATCH(D106,$D$4:$D$453,0))</f>
        <v>0.014756944444444451</v>
      </c>
    </row>
    <row r="107" spans="1:9" s="12" customFormat="1" ht="15" customHeight="1">
      <c r="A107" s="29" t="s">
        <v>158</v>
      </c>
      <c r="B107" s="30" t="s">
        <v>371</v>
      </c>
      <c r="C107" s="30" t="s">
        <v>126</v>
      </c>
      <c r="D107" s="38" t="s">
        <v>172</v>
      </c>
      <c r="E107" s="30" t="s">
        <v>386</v>
      </c>
      <c r="F107" s="38" t="s">
        <v>372</v>
      </c>
      <c r="G107" s="29" t="str">
        <f t="shared" si="2"/>
        <v>6.06/km</v>
      </c>
      <c r="H107" s="31">
        <f t="shared" si="4"/>
        <v>0.014791666666666665</v>
      </c>
      <c r="I107" s="31">
        <f>F107-INDEX($F$4:$F$453,MATCH(D107,$D$4:$D$453,0))</f>
        <v>0.01409722222222222</v>
      </c>
    </row>
    <row r="108" spans="1:9" s="12" customFormat="1" ht="15" customHeight="1">
      <c r="A108" s="29" t="s">
        <v>159</v>
      </c>
      <c r="B108" s="30" t="s">
        <v>373</v>
      </c>
      <c r="C108" s="30" t="s">
        <v>374</v>
      </c>
      <c r="D108" s="38" t="s">
        <v>169</v>
      </c>
      <c r="E108" s="30" t="s">
        <v>386</v>
      </c>
      <c r="F108" s="38" t="s">
        <v>375</v>
      </c>
      <c r="G108" s="29" t="str">
        <f t="shared" si="2"/>
        <v>6.06/km</v>
      </c>
      <c r="H108" s="31">
        <f t="shared" si="4"/>
        <v>0.014803240740740738</v>
      </c>
      <c r="I108" s="31">
        <f>F108-INDEX($F$4:$F$453,MATCH(D108,$D$4:$D$453,0))</f>
        <v>0.014803240740740738</v>
      </c>
    </row>
    <row r="109" spans="1:9" s="12" customFormat="1" ht="15" customHeight="1">
      <c r="A109" s="29" t="s">
        <v>160</v>
      </c>
      <c r="B109" s="30" t="s">
        <v>387</v>
      </c>
      <c r="C109" s="30" t="s">
        <v>387</v>
      </c>
      <c r="D109" s="38" t="s">
        <v>172</v>
      </c>
      <c r="E109" s="32" t="s">
        <v>386</v>
      </c>
      <c r="F109" s="38" t="s">
        <v>376</v>
      </c>
      <c r="G109" s="29" t="str">
        <f t="shared" si="2"/>
        <v>6.10/km</v>
      </c>
      <c r="H109" s="31">
        <f t="shared" si="4"/>
        <v>0.015185185185185187</v>
      </c>
      <c r="I109" s="31">
        <f>F109-INDEX($F$4:$F$453,MATCH(D109,$D$4:$D$453,0))</f>
        <v>0.014490740740740742</v>
      </c>
    </row>
    <row r="110" spans="1:9" s="12" customFormat="1" ht="15" customHeight="1">
      <c r="A110" s="29" t="s">
        <v>161</v>
      </c>
      <c r="B110" s="30" t="s">
        <v>377</v>
      </c>
      <c r="C110" s="30" t="s">
        <v>144</v>
      </c>
      <c r="D110" s="38" t="s">
        <v>169</v>
      </c>
      <c r="E110" s="30" t="s">
        <v>386</v>
      </c>
      <c r="F110" s="38" t="s">
        <v>378</v>
      </c>
      <c r="G110" s="29" t="str">
        <f t="shared" si="2"/>
        <v>6.13/km</v>
      </c>
      <c r="H110" s="31">
        <f t="shared" si="4"/>
        <v>0.015428240740740746</v>
      </c>
      <c r="I110" s="31">
        <f>F110-INDEX($F$4:$F$453,MATCH(D110,$D$4:$D$453,0))</f>
        <v>0.015428240740740746</v>
      </c>
    </row>
    <row r="111" spans="1:9" s="12" customFormat="1" ht="15" customHeight="1">
      <c r="A111" s="29" t="s">
        <v>162</v>
      </c>
      <c r="B111" s="30" t="s">
        <v>379</v>
      </c>
      <c r="C111" s="30" t="s">
        <v>134</v>
      </c>
      <c r="D111" s="38" t="s">
        <v>172</v>
      </c>
      <c r="E111" s="30" t="s">
        <v>386</v>
      </c>
      <c r="F111" s="38" t="s">
        <v>380</v>
      </c>
      <c r="G111" s="29" t="str">
        <f t="shared" si="2"/>
        <v>6.13/km</v>
      </c>
      <c r="H111" s="31">
        <f t="shared" si="4"/>
        <v>0.015451388888888893</v>
      </c>
      <c r="I111" s="31">
        <f>F111-INDEX($F$4:$F$453,MATCH(D111,$D$4:$D$453,0))</f>
        <v>0.014756944444444448</v>
      </c>
    </row>
    <row r="112" spans="1:9" s="12" customFormat="1" ht="15" customHeight="1">
      <c r="A112" s="29" t="s">
        <v>163</v>
      </c>
      <c r="B112" s="30" t="s">
        <v>381</v>
      </c>
      <c r="C112" s="30" t="s">
        <v>382</v>
      </c>
      <c r="D112" s="38" t="s">
        <v>172</v>
      </c>
      <c r="E112" s="30" t="s">
        <v>386</v>
      </c>
      <c r="F112" s="38" t="s">
        <v>383</v>
      </c>
      <c r="G112" s="29" t="str">
        <f t="shared" si="2"/>
        <v>6.14/km</v>
      </c>
      <c r="H112" s="31">
        <f t="shared" si="4"/>
        <v>0.015532407407407408</v>
      </c>
      <c r="I112" s="31">
        <f>F112-INDEX($F$4:$F$453,MATCH(D112,$D$4:$D$453,0))</f>
        <v>0.014837962962962963</v>
      </c>
    </row>
    <row r="113" spans="1:9" s="12" customFormat="1" ht="15" customHeight="1">
      <c r="A113" s="29" t="s">
        <v>164</v>
      </c>
      <c r="B113" s="30" t="s">
        <v>387</v>
      </c>
      <c r="C113" s="30" t="s">
        <v>387</v>
      </c>
      <c r="D113" s="38" t="s">
        <v>172</v>
      </c>
      <c r="E113" s="32" t="s">
        <v>386</v>
      </c>
      <c r="F113" s="38" t="s">
        <v>384</v>
      </c>
      <c r="G113" s="29" t="str">
        <f t="shared" si="2"/>
        <v>6.14/km</v>
      </c>
      <c r="H113" s="31">
        <f t="shared" si="4"/>
        <v>0.015543981481481482</v>
      </c>
      <c r="I113" s="31">
        <f>F113-INDEX($F$4:$F$453,MATCH(D113,$D$4:$D$453,0))</f>
        <v>0.014849537037037036</v>
      </c>
    </row>
    <row r="114" spans="1:9" s="12" customFormat="1" ht="15" customHeight="1" thickBot="1">
      <c r="A114" s="33" t="s">
        <v>165</v>
      </c>
      <c r="B114" s="34" t="s">
        <v>387</v>
      </c>
      <c r="C114" s="34" t="s">
        <v>387</v>
      </c>
      <c r="D114" s="39" t="s">
        <v>172</v>
      </c>
      <c r="E114" s="35" t="s">
        <v>386</v>
      </c>
      <c r="F114" s="39" t="s">
        <v>385</v>
      </c>
      <c r="G114" s="33" t="str">
        <f t="shared" si="2"/>
        <v>6.14/km</v>
      </c>
      <c r="H114" s="36">
        <f t="shared" si="4"/>
        <v>0.015567129629629629</v>
      </c>
      <c r="I114" s="36">
        <f>F114-INDEX($F$4:$F$453,MATCH(D114,$D$4:$D$453,0))</f>
        <v>0.014872685185185183</v>
      </c>
    </row>
  </sheetData>
  <autoFilter ref="A3:I114"/>
  <mergeCells count="2">
    <mergeCell ref="A1:I1"/>
    <mergeCell ref="A2:G2"/>
  </mergeCells>
  <printOptions gridLines="1" horizontalCentered="1"/>
  <pageMargins left="0.2362204724409449" right="0.2362204724409449" top="0.5905511811023623" bottom="0.5905511811023623" header="0.3937007874015748" footer="0.3937007874015748"/>
  <pageSetup horizontalDpi="600" verticalDpi="600" orientation="portrait" paperSize="9" scale="75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pane ySplit="3" topLeftCell="BM4" activePane="bottomLeft" state="frozen"/>
      <selection pane="topLeft" activeCell="A1" sqref="A1"/>
      <selection pane="bottomLeft" activeCell="C14" sqref="C14"/>
    </sheetView>
  </sheetViews>
  <sheetFormatPr defaultColWidth="9.140625" defaultRowHeight="12.75"/>
  <cols>
    <col min="1" max="1" width="7.7109375" style="1" customWidth="1"/>
    <col min="2" max="2" width="44.00390625" style="1" customWidth="1"/>
    <col min="3" max="3" width="12.7109375" style="1" customWidth="1"/>
  </cols>
  <sheetData>
    <row r="1" spans="1:3" ht="24.75" customHeight="1" thickBot="1">
      <c r="A1" s="20" t="str">
        <f>'Tempo Ufficiale'!A1</f>
        <v>Maratona XX Municipio 2ª edizione</v>
      </c>
      <c r="B1" s="21"/>
      <c r="C1" s="22"/>
    </row>
    <row r="2" spans="1:3" ht="33" customHeight="1" thickBot="1">
      <c r="A2" s="23" t="str">
        <f>'Tempo Ufficiale'!A2&amp;" km. "&amp;'Tempo Ufficiale'!I2</f>
        <v>Foro Italico - Roma (RM) Italia - Domenica 07/06/2009 km. 8</v>
      </c>
      <c r="B2" s="24"/>
      <c r="C2" s="25"/>
    </row>
    <row r="3" spans="1:3" ht="24.75" customHeight="1" thickBot="1">
      <c r="A3" s="3" t="s">
        <v>112</v>
      </c>
      <c r="B3" s="4" t="s">
        <v>116</v>
      </c>
      <c r="C3" s="4" t="s">
        <v>121</v>
      </c>
    </row>
    <row r="4" spans="1:3" ht="15" customHeight="1">
      <c r="A4" s="44">
        <v>1</v>
      </c>
      <c r="B4" s="45" t="s">
        <v>183</v>
      </c>
      <c r="C4" s="50">
        <v>19</v>
      </c>
    </row>
    <row r="5" spans="1:3" ht="15" customHeight="1">
      <c r="A5" s="46">
        <v>2</v>
      </c>
      <c r="B5" s="47" t="s">
        <v>251</v>
      </c>
      <c r="C5" s="51">
        <v>8</v>
      </c>
    </row>
    <row r="6" spans="1:3" ht="15" customHeight="1">
      <c r="A6" s="46">
        <v>3</v>
      </c>
      <c r="B6" s="47" t="s">
        <v>209</v>
      </c>
      <c r="C6" s="51">
        <v>6</v>
      </c>
    </row>
    <row r="7" spans="1:3" ht="15" customHeight="1">
      <c r="A7" s="53">
        <v>4</v>
      </c>
      <c r="B7" s="54" t="s">
        <v>10</v>
      </c>
      <c r="C7" s="55">
        <v>6</v>
      </c>
    </row>
    <row r="8" spans="1:3" ht="15" customHeight="1">
      <c r="A8" s="46">
        <v>5</v>
      </c>
      <c r="B8" s="47" t="s">
        <v>180</v>
      </c>
      <c r="C8" s="51">
        <v>2</v>
      </c>
    </row>
    <row r="9" spans="1:3" ht="15" customHeight="1">
      <c r="A9" s="46">
        <v>6</v>
      </c>
      <c r="B9" s="47" t="s">
        <v>279</v>
      </c>
      <c r="C9" s="51">
        <v>2</v>
      </c>
    </row>
    <row r="10" spans="1:3" ht="15" customHeight="1">
      <c r="A10" s="46">
        <v>7</v>
      </c>
      <c r="B10" s="47" t="s">
        <v>177</v>
      </c>
      <c r="C10" s="51">
        <v>1</v>
      </c>
    </row>
    <row r="11" spans="1:3" ht="15" customHeight="1">
      <c r="A11" s="46">
        <v>8</v>
      </c>
      <c r="B11" s="47" t="s">
        <v>199</v>
      </c>
      <c r="C11" s="51">
        <v>1</v>
      </c>
    </row>
    <row r="12" spans="1:3" ht="15" customHeight="1">
      <c r="A12" s="46">
        <v>9</v>
      </c>
      <c r="B12" s="47" t="s">
        <v>212</v>
      </c>
      <c r="C12" s="51">
        <v>1</v>
      </c>
    </row>
    <row r="13" spans="1:3" ht="15" customHeight="1" thickBot="1">
      <c r="A13" s="48"/>
      <c r="B13" s="49" t="s">
        <v>386</v>
      </c>
      <c r="C13" s="52">
        <v>65</v>
      </c>
    </row>
    <row r="14" spans="1:3" ht="15" customHeight="1" thickBot="1">
      <c r="A14" s="13"/>
      <c r="B14" s="13"/>
      <c r="C14" s="14">
        <f>SUM(C4:C13)</f>
        <v>111</v>
      </c>
    </row>
  </sheetData>
  <mergeCells count="2">
    <mergeCell ref="A1:C1"/>
    <mergeCell ref="A2:C2"/>
  </mergeCells>
  <printOptions horizontalCentered="1"/>
  <pageMargins left="0.7874015748031497" right="0.7874015748031497" top="0.5905511811023623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2009-05-01T13:11:12Z</cp:lastPrinted>
  <dcterms:created xsi:type="dcterms:W3CDTF">2008-10-15T19:55:17Z</dcterms:created>
  <dcterms:modified xsi:type="dcterms:W3CDTF">2009-06-28T14:16:37Z</dcterms:modified>
  <cp:category/>
  <cp:version/>
  <cp:contentType/>
  <cp:contentStatus/>
</cp:coreProperties>
</file>