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<sst xmlns="http://schemas.openxmlformats.org/spreadsheetml/2006/main" count="288" uniqueCount="135">
  <si>
    <t>1ª edizione</t>
  </si>
  <si>
    <t>Carfagnini Antonio</t>
  </si>
  <si>
    <t>M30-39</t>
  </si>
  <si>
    <t>Team Tecnica</t>
  </si>
  <si>
    <t>Silvestri Simone</t>
  </si>
  <si>
    <t>Libero</t>
  </si>
  <si>
    <t>Barbuscio Guido</t>
  </si>
  <si>
    <t>M18-29</t>
  </si>
  <si>
    <t>Atl. Dolomiti Belluno</t>
  </si>
  <si>
    <t>Campitelli Carmine</t>
  </si>
  <si>
    <t>M40-49</t>
  </si>
  <si>
    <t>Play Runners Ortona</t>
  </si>
  <si>
    <t>Valvassori Cristian</t>
  </si>
  <si>
    <t>Asi Intesatletica</t>
  </si>
  <si>
    <t>Di Credico Umberto</t>
  </si>
  <si>
    <t>Asd Libertas Vini Citra</t>
  </si>
  <si>
    <t>Carusi Nicola</t>
  </si>
  <si>
    <t>Opoa Plus Ultra</t>
  </si>
  <si>
    <t>Di Manno Antonio</t>
  </si>
  <si>
    <t>Atina Trail Running</t>
  </si>
  <si>
    <t>Gramajo Tobias</t>
  </si>
  <si>
    <t>Zarlenga Pietro</t>
  </si>
  <si>
    <t>Cedrone Maurizio</t>
  </si>
  <si>
    <t>D'urso Augusto</t>
  </si>
  <si>
    <t>Atletica San Giorgio A Liri</t>
  </si>
  <si>
    <t>Esposito Stefano</t>
  </si>
  <si>
    <t>Uisp</t>
  </si>
  <si>
    <t>Visocchi Roberto</t>
  </si>
  <si>
    <t>Lanni Antonio</t>
  </si>
  <si>
    <t>Vellucci Giuseppe</t>
  </si>
  <si>
    <t>Pod. Questura Latina</t>
  </si>
  <si>
    <t>Macera Michele</t>
  </si>
  <si>
    <t>Vitale Luciano</t>
  </si>
  <si>
    <t>M50-59</t>
  </si>
  <si>
    <t>Ass. Ecomaratona Dei Marsi</t>
  </si>
  <si>
    <t>Iannetta Fabio</t>
  </si>
  <si>
    <t>Evangelista Felice</t>
  </si>
  <si>
    <t>Tari Carmelino</t>
  </si>
  <si>
    <t>Grzegorzewsky Michal</t>
  </si>
  <si>
    <t>Runners Club Anagni</t>
  </si>
  <si>
    <t>Belardini Gianluca</t>
  </si>
  <si>
    <t>Amatori Velletri</t>
  </si>
  <si>
    <t>D'annunzio Fabrizio</t>
  </si>
  <si>
    <t>Valente Alessio</t>
  </si>
  <si>
    <t>Leprotti Villa Ada</t>
  </si>
  <si>
    <t>Della Rocca Antonio</t>
  </si>
  <si>
    <t>Club Vai Santa Maria</t>
  </si>
  <si>
    <t>Capasso Giovanni</t>
  </si>
  <si>
    <t>Olimpic Marina Minturno</t>
  </si>
  <si>
    <t>Rea Carlo</t>
  </si>
  <si>
    <t>Cherubini Leonardo</t>
  </si>
  <si>
    <t>Gs Bancari Romani</t>
  </si>
  <si>
    <t>Dragone Mario</t>
  </si>
  <si>
    <t>Makowiec Elzbieta</t>
  </si>
  <si>
    <t>F30-39</t>
  </si>
  <si>
    <t>Capodanno Domenico</t>
  </si>
  <si>
    <t>D'acunto Pasquale</t>
  </si>
  <si>
    <t>Fionda Giuseppe</t>
  </si>
  <si>
    <t>M60+</t>
  </si>
  <si>
    <t>Bernardelli Daniele</t>
  </si>
  <si>
    <t>Pol. Ciociara A Fava</t>
  </si>
  <si>
    <t>Palma Riccardo</t>
  </si>
  <si>
    <t>Paglia Gino</t>
  </si>
  <si>
    <t>Colatosti Emiliano</t>
  </si>
  <si>
    <t>Passaretta Roberto</t>
  </si>
  <si>
    <t>Pedroni Sandro</t>
  </si>
  <si>
    <t>Boccia Nadia</t>
  </si>
  <si>
    <t>Papaluca Giuseppe</t>
  </si>
  <si>
    <t>Lanni Carmine</t>
  </si>
  <si>
    <t>Polisportiva Namaste'</t>
  </si>
  <si>
    <t>La Rocca Marcello</t>
  </si>
  <si>
    <t>Bifera Tiziana</t>
  </si>
  <si>
    <t>Trombetta Davide</t>
  </si>
  <si>
    <t>Corona Franco</t>
  </si>
  <si>
    <t>Podistica Dei Fiori</t>
  </si>
  <si>
    <t>Monticelli Isabelle</t>
  </si>
  <si>
    <t>F40-49</t>
  </si>
  <si>
    <t>Salvati Arturo</t>
  </si>
  <si>
    <t>Sora Runners Club</t>
  </si>
  <si>
    <t>Sebastiani Giovanni</t>
  </si>
  <si>
    <t>Pellicciotta Filippo</t>
  </si>
  <si>
    <t>Ss Il Crampo</t>
  </si>
  <si>
    <t>Lucarelli Paolo</t>
  </si>
  <si>
    <t>Cecchini Mara</t>
  </si>
  <si>
    <t>Parravano Massimo</t>
  </si>
  <si>
    <t>Campbell-james Christine</t>
  </si>
  <si>
    <t>F50-59</t>
  </si>
  <si>
    <t>Cir. Can. Aniene</t>
  </si>
  <si>
    <t>Ciarla Giorgio</t>
  </si>
  <si>
    <t>Free Runners</t>
  </si>
  <si>
    <t>Genovese Meri</t>
  </si>
  <si>
    <t>Poligrafico Stato</t>
  </si>
  <si>
    <t>Cavalagli Claudio</t>
  </si>
  <si>
    <t>Lbm Sport Team</t>
  </si>
  <si>
    <t>Pomponio Pietro</t>
  </si>
  <si>
    <t>Abballe Antonio</t>
  </si>
  <si>
    <t>Bucciarello Gabriele</t>
  </si>
  <si>
    <t>Lonigro Enrico</t>
  </si>
  <si>
    <t>Leidi Adriano</t>
  </si>
  <si>
    <t>Atletica Eni</t>
  </si>
  <si>
    <t>Quattrocchi Oriana</t>
  </si>
  <si>
    <t>F18-29</t>
  </si>
  <si>
    <t>Fanciullo Umberto</t>
  </si>
  <si>
    <t>Rocca Emanuele</t>
  </si>
  <si>
    <t>Spaziani Michele</t>
  </si>
  <si>
    <t>Iafrate Davide</t>
  </si>
  <si>
    <t>Sabene Cinzia</t>
  </si>
  <si>
    <t>Simmel Colleferro</t>
  </si>
  <si>
    <t>Ianni Emanuele</t>
  </si>
  <si>
    <t>Sabene Alessia</t>
  </si>
  <si>
    <t>Lanzetta Gabriele</t>
  </si>
  <si>
    <t>Di Pastena Vincenzo</t>
  </si>
  <si>
    <t>Podistica Tiburtina</t>
  </si>
  <si>
    <t>Tanzilli Alessandro</t>
  </si>
  <si>
    <t>Martorelli Maria</t>
  </si>
  <si>
    <t>D'agostino Antonio</t>
  </si>
  <si>
    <t>Nardelli Sonia</t>
  </si>
  <si>
    <t>Proietti Mauro</t>
  </si>
  <si>
    <t>Di Zazzo Antonio</t>
  </si>
  <si>
    <t>Aprocis Runners Team</t>
  </si>
  <si>
    <t>Parravano Gianluca</t>
  </si>
  <si>
    <t>A.S.D. Podistica Solidarietà</t>
  </si>
  <si>
    <t>Panico Trail</t>
  </si>
  <si>
    <t>San Donato Val di Comino (FR) Italia - Domenica 03/06/2012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</si>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</sst>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9" fillId="4" borderId="9" xfId="0" applyNumberFormat="1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122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123</v>
      </c>
      <c r="B3" s="28"/>
      <c r="C3" s="28"/>
      <c r="D3" s="28"/>
      <c r="E3" s="28"/>
      <c r="F3" s="28"/>
      <c r="G3" s="28"/>
      <c r="H3" s="3" t="s">
        <v>125</v>
      </c>
      <c r="I3" s="4">
        <v>18</v>
      </c>
    </row>
    <row r="4" spans="1:9" ht="37.5" customHeight="1">
      <c r="A4" s="5" t="s">
        <v>126</v>
      </c>
      <c r="B4" s="6" t="s">
        <v>127</v>
      </c>
      <c r="C4" s="7" t="s">
        <v>128</v>
      </c>
      <c r="D4" s="7" t="s">
        <v>129</v>
      </c>
      <c r="E4" s="8" t="s">
        <v>130</v>
      </c>
      <c r="F4" s="7" t="s">
        <v>131</v>
      </c>
      <c r="G4" s="7" t="s">
        <v>132</v>
      </c>
      <c r="H4" s="9" t="s">
        <v>133</v>
      </c>
      <c r="I4" s="9" t="s">
        <v>134</v>
      </c>
    </row>
    <row r="5" spans="1:9" s="13" customFormat="1" ht="15" customHeight="1">
      <c r="A5" s="10">
        <v>1</v>
      </c>
      <c r="B5" s="47" t="s">
        <v>1</v>
      </c>
      <c r="C5" s="50"/>
      <c r="D5" s="34" t="s">
        <v>2</v>
      </c>
      <c r="E5" s="34" t="s">
        <v>3</v>
      </c>
      <c r="F5" s="43">
        <v>0.07407407407407407</v>
      </c>
      <c r="G5" s="10" t="str">
        <f aca="true" t="shared" si="0" ref="G5:G68">TEXT(INT((HOUR(F5)*3600+MINUTE(F5)*60+SECOND(F5))/$I$3/60),"0")&amp;"."&amp;TEXT(MOD((HOUR(F5)*3600+MINUTE(F5)*60+SECOND(F5))/$I$3,60),"00")&amp;"/km"</f>
        <v>5.56/km</v>
      </c>
      <c r="H5" s="12">
        <f aca="true" t="shared" si="1" ref="H5:H68">F5-$F$5</f>
        <v>0</v>
      </c>
      <c r="I5" s="12">
        <f>F5-INDEX($F$5:$F$401,MATCH(D5,$D$5:$D$401,0))</f>
        <v>0</v>
      </c>
    </row>
    <row r="6" spans="1:9" s="13" customFormat="1" ht="15" customHeight="1">
      <c r="A6" s="14">
        <v>2</v>
      </c>
      <c r="B6" s="48" t="s">
        <v>4</v>
      </c>
      <c r="C6" s="51"/>
      <c r="D6" s="35" t="s">
        <v>2</v>
      </c>
      <c r="E6" s="35" t="s">
        <v>5</v>
      </c>
      <c r="F6" s="44">
        <v>0.07556712962962964</v>
      </c>
      <c r="G6" s="14" t="str">
        <f t="shared" si="0"/>
        <v>6.03/km</v>
      </c>
      <c r="H6" s="16">
        <f t="shared" si="1"/>
        <v>0.001493055555555567</v>
      </c>
      <c r="I6" s="16">
        <f>F6-INDEX($F$5:$F$401,MATCH(D6,$D$5:$D$401,0))</f>
        <v>0.001493055555555567</v>
      </c>
    </row>
    <row r="7" spans="1:9" s="13" customFormat="1" ht="15" customHeight="1">
      <c r="A7" s="14">
        <v>3</v>
      </c>
      <c r="B7" s="48" t="s">
        <v>6</v>
      </c>
      <c r="C7" s="51"/>
      <c r="D7" s="35" t="s">
        <v>7</v>
      </c>
      <c r="E7" s="35" t="s">
        <v>8</v>
      </c>
      <c r="F7" s="44">
        <v>0.0796875</v>
      </c>
      <c r="G7" s="14" t="str">
        <f t="shared" si="0"/>
        <v>6.23/km</v>
      </c>
      <c r="H7" s="16">
        <f t="shared" si="1"/>
        <v>0.0056134259259259245</v>
      </c>
      <c r="I7" s="16">
        <f>F7-INDEX($F$5:$F$401,MATCH(D7,$D$5:$D$401,0))</f>
        <v>0</v>
      </c>
    </row>
    <row r="8" spans="1:9" s="13" customFormat="1" ht="15" customHeight="1">
      <c r="A8" s="14">
        <v>4</v>
      </c>
      <c r="B8" s="48" t="s">
        <v>9</v>
      </c>
      <c r="C8" s="51"/>
      <c r="D8" s="35" t="s">
        <v>10</v>
      </c>
      <c r="E8" s="35" t="s">
        <v>11</v>
      </c>
      <c r="F8" s="44">
        <v>0.08305555555555556</v>
      </c>
      <c r="G8" s="14" t="str">
        <f t="shared" si="0"/>
        <v>6.39/km</v>
      </c>
      <c r="H8" s="16">
        <f t="shared" si="1"/>
        <v>0.008981481481481493</v>
      </c>
      <c r="I8" s="16">
        <f>F8-INDEX($F$5:$F$401,MATCH(D8,$D$5:$D$401,0))</f>
        <v>0</v>
      </c>
    </row>
    <row r="9" spans="1:9" s="13" customFormat="1" ht="15" customHeight="1">
      <c r="A9" s="14">
        <v>5</v>
      </c>
      <c r="B9" s="48" t="s">
        <v>12</v>
      </c>
      <c r="C9" s="51"/>
      <c r="D9" s="35" t="s">
        <v>2</v>
      </c>
      <c r="E9" s="35" t="s">
        <v>13</v>
      </c>
      <c r="F9" s="44">
        <v>0.08466435185185185</v>
      </c>
      <c r="G9" s="14" t="str">
        <f t="shared" si="0"/>
        <v>6.46/km</v>
      </c>
      <c r="H9" s="16">
        <f t="shared" si="1"/>
        <v>0.010590277777777782</v>
      </c>
      <c r="I9" s="16">
        <f>F9-INDEX($F$5:$F$401,MATCH(D9,$D$5:$D$401,0))</f>
        <v>0.010590277777777782</v>
      </c>
    </row>
    <row r="10" spans="1:9" s="13" customFormat="1" ht="15" customHeight="1">
      <c r="A10" s="14">
        <v>6</v>
      </c>
      <c r="B10" s="48" t="s">
        <v>14</v>
      </c>
      <c r="C10" s="51"/>
      <c r="D10" s="35" t="s">
        <v>2</v>
      </c>
      <c r="E10" s="35" t="s">
        <v>15</v>
      </c>
      <c r="F10" s="44">
        <v>0.08550925925925927</v>
      </c>
      <c r="G10" s="14" t="str">
        <f t="shared" si="0"/>
        <v>6.50/km</v>
      </c>
      <c r="H10" s="16">
        <f t="shared" si="1"/>
        <v>0.011435185185185201</v>
      </c>
      <c r="I10" s="16">
        <f>F10-INDEX($F$5:$F$401,MATCH(D10,$D$5:$D$401,0))</f>
        <v>0.011435185185185201</v>
      </c>
    </row>
    <row r="11" spans="1:9" s="13" customFormat="1" ht="15" customHeight="1">
      <c r="A11" s="14">
        <v>7</v>
      </c>
      <c r="B11" s="48" t="s">
        <v>16</v>
      </c>
      <c r="C11" s="51"/>
      <c r="D11" s="35" t="s">
        <v>7</v>
      </c>
      <c r="E11" s="35" t="s">
        <v>17</v>
      </c>
      <c r="F11" s="44">
        <v>0.08787037037037038</v>
      </c>
      <c r="G11" s="14" t="str">
        <f t="shared" si="0"/>
        <v>7.02/km</v>
      </c>
      <c r="H11" s="16">
        <f t="shared" si="1"/>
        <v>0.013796296296296306</v>
      </c>
      <c r="I11" s="16">
        <f>F11-INDEX($F$5:$F$401,MATCH(D11,$D$5:$D$401,0))</f>
        <v>0.008182870370370382</v>
      </c>
    </row>
    <row r="12" spans="1:9" s="13" customFormat="1" ht="15" customHeight="1">
      <c r="A12" s="14">
        <v>8</v>
      </c>
      <c r="B12" s="48" t="s">
        <v>18</v>
      </c>
      <c r="C12" s="51"/>
      <c r="D12" s="35" t="s">
        <v>10</v>
      </c>
      <c r="E12" s="35" t="s">
        <v>19</v>
      </c>
      <c r="F12" s="44">
        <v>0.08925925925925926</v>
      </c>
      <c r="G12" s="14" t="str">
        <f t="shared" si="0"/>
        <v>7.08/km</v>
      </c>
      <c r="H12" s="16">
        <f t="shared" si="1"/>
        <v>0.01518518518518519</v>
      </c>
      <c r="I12" s="16">
        <f>F12-INDEX($F$5:$F$401,MATCH(D12,$D$5:$D$401,0))</f>
        <v>0.006203703703703697</v>
      </c>
    </row>
    <row r="13" spans="1:9" s="13" customFormat="1" ht="15" customHeight="1">
      <c r="A13" s="14">
        <v>9</v>
      </c>
      <c r="B13" s="48" t="s">
        <v>20</v>
      </c>
      <c r="C13" s="51"/>
      <c r="D13" s="35" t="s">
        <v>2</v>
      </c>
      <c r="E13" s="35" t="s">
        <v>19</v>
      </c>
      <c r="F13" s="44">
        <v>0.09054398148148148</v>
      </c>
      <c r="G13" s="14" t="str">
        <f t="shared" si="0"/>
        <v>7.15/km</v>
      </c>
      <c r="H13" s="16">
        <f t="shared" si="1"/>
        <v>0.016469907407407405</v>
      </c>
      <c r="I13" s="16">
        <f>F13-INDEX($F$5:$F$401,MATCH(D13,$D$5:$D$401,0))</f>
        <v>0.016469907407407405</v>
      </c>
    </row>
    <row r="14" spans="1:9" s="13" customFormat="1" ht="15" customHeight="1">
      <c r="A14" s="14">
        <v>10</v>
      </c>
      <c r="B14" s="48" t="s">
        <v>21</v>
      </c>
      <c r="C14" s="51"/>
      <c r="D14" s="35" t="s">
        <v>2</v>
      </c>
      <c r="E14" s="35" t="s">
        <v>19</v>
      </c>
      <c r="F14" s="44">
        <v>0.09228009259259258</v>
      </c>
      <c r="G14" s="14" t="str">
        <f t="shared" si="0"/>
        <v>7.23/km</v>
      </c>
      <c r="H14" s="16">
        <f t="shared" si="1"/>
        <v>0.01820601851851851</v>
      </c>
      <c r="I14" s="16">
        <f>F14-INDEX($F$5:$F$401,MATCH(D14,$D$5:$D$401,0))</f>
        <v>0.01820601851851851</v>
      </c>
    </row>
    <row r="15" spans="1:9" s="13" customFormat="1" ht="15" customHeight="1">
      <c r="A15" s="14">
        <v>11</v>
      </c>
      <c r="B15" s="48" t="s">
        <v>22</v>
      </c>
      <c r="C15" s="51"/>
      <c r="D15" s="35" t="s">
        <v>2</v>
      </c>
      <c r="E15" s="35" t="s">
        <v>19</v>
      </c>
      <c r="F15" s="44">
        <v>0.09274305555555556</v>
      </c>
      <c r="G15" s="14" t="str">
        <f t="shared" si="0"/>
        <v>7.25/km</v>
      </c>
      <c r="H15" s="16">
        <f t="shared" si="1"/>
        <v>0.018668981481481495</v>
      </c>
      <c r="I15" s="16">
        <f>F15-INDEX($F$5:$F$401,MATCH(D15,$D$5:$D$401,0))</f>
        <v>0.018668981481481495</v>
      </c>
    </row>
    <row r="16" spans="1:9" s="13" customFormat="1" ht="15" customHeight="1">
      <c r="A16" s="14">
        <v>12</v>
      </c>
      <c r="B16" s="48" t="s">
        <v>23</v>
      </c>
      <c r="C16" s="51"/>
      <c r="D16" s="35" t="s">
        <v>7</v>
      </c>
      <c r="E16" s="35" t="s">
        <v>24</v>
      </c>
      <c r="F16" s="44">
        <v>0.0930787037037037</v>
      </c>
      <c r="G16" s="14" t="str">
        <f t="shared" si="0"/>
        <v>7.27/km</v>
      </c>
      <c r="H16" s="16">
        <f t="shared" si="1"/>
        <v>0.019004629629629635</v>
      </c>
      <c r="I16" s="16">
        <f>F16-INDEX($F$5:$F$401,MATCH(D16,$D$5:$D$401,0))</f>
        <v>0.01339120370370371</v>
      </c>
    </row>
    <row r="17" spans="1:9" s="13" customFormat="1" ht="15" customHeight="1">
      <c r="A17" s="14">
        <v>13</v>
      </c>
      <c r="B17" s="48" t="s">
        <v>25</v>
      </c>
      <c r="C17" s="51"/>
      <c r="D17" s="35" t="s">
        <v>2</v>
      </c>
      <c r="E17" s="35" t="s">
        <v>26</v>
      </c>
      <c r="F17" s="44">
        <v>0.09379629629629631</v>
      </c>
      <c r="G17" s="14" t="str">
        <f t="shared" si="0"/>
        <v>7.30/km</v>
      </c>
      <c r="H17" s="16">
        <f t="shared" si="1"/>
        <v>0.019722222222222238</v>
      </c>
      <c r="I17" s="16">
        <f>F17-INDEX($F$5:$F$401,MATCH(D17,$D$5:$D$401,0))</f>
        <v>0.019722222222222238</v>
      </c>
    </row>
    <row r="18" spans="1:9" s="13" customFormat="1" ht="15" customHeight="1">
      <c r="A18" s="14">
        <v>14</v>
      </c>
      <c r="B18" s="48" t="s">
        <v>27</v>
      </c>
      <c r="C18" s="51"/>
      <c r="D18" s="35" t="s">
        <v>10</v>
      </c>
      <c r="E18" s="35" t="s">
        <v>19</v>
      </c>
      <c r="F18" s="44">
        <v>0.09421296296296296</v>
      </c>
      <c r="G18" s="14" t="str">
        <f t="shared" si="0"/>
        <v>7.32/km</v>
      </c>
      <c r="H18" s="16">
        <f t="shared" si="1"/>
        <v>0.020138888888888887</v>
      </c>
      <c r="I18" s="16">
        <f>F18-INDEX($F$5:$F$401,MATCH(D18,$D$5:$D$401,0))</f>
        <v>0.011157407407407394</v>
      </c>
    </row>
    <row r="19" spans="1:9" s="13" customFormat="1" ht="15" customHeight="1">
      <c r="A19" s="14">
        <v>15</v>
      </c>
      <c r="B19" s="48" t="s">
        <v>28</v>
      </c>
      <c r="C19" s="51"/>
      <c r="D19" s="35" t="s">
        <v>10</v>
      </c>
      <c r="E19" s="35" t="s">
        <v>19</v>
      </c>
      <c r="F19" s="44">
        <v>0.09435185185185185</v>
      </c>
      <c r="G19" s="14" t="str">
        <f t="shared" si="0"/>
        <v>7.33/km</v>
      </c>
      <c r="H19" s="16">
        <f t="shared" si="1"/>
        <v>0.020277777777777783</v>
      </c>
      <c r="I19" s="16">
        <f>F19-INDEX($F$5:$F$401,MATCH(D19,$D$5:$D$401,0))</f>
        <v>0.01129629629629629</v>
      </c>
    </row>
    <row r="20" spans="1:9" s="13" customFormat="1" ht="15" customHeight="1">
      <c r="A20" s="14">
        <v>16</v>
      </c>
      <c r="B20" s="48" t="s">
        <v>29</v>
      </c>
      <c r="C20" s="51"/>
      <c r="D20" s="35" t="s">
        <v>10</v>
      </c>
      <c r="E20" s="35" t="s">
        <v>30</v>
      </c>
      <c r="F20" s="44">
        <v>0.09439814814814813</v>
      </c>
      <c r="G20" s="14" t="str">
        <f t="shared" si="0"/>
        <v>7.33/km</v>
      </c>
      <c r="H20" s="16">
        <f t="shared" si="1"/>
        <v>0.020324074074074064</v>
      </c>
      <c r="I20" s="16">
        <f>F20-INDEX($F$5:$F$401,MATCH(D20,$D$5:$D$401,0))</f>
        <v>0.01134259259259257</v>
      </c>
    </row>
    <row r="21" spans="1:9" s="13" customFormat="1" ht="15" customHeight="1">
      <c r="A21" s="14">
        <v>17</v>
      </c>
      <c r="B21" s="48" t="s">
        <v>31</v>
      </c>
      <c r="C21" s="51"/>
      <c r="D21" s="35" t="s">
        <v>2</v>
      </c>
      <c r="E21" s="35" t="s">
        <v>24</v>
      </c>
      <c r="F21" s="44">
        <v>0.09456018518518518</v>
      </c>
      <c r="G21" s="14" t="str">
        <f t="shared" si="0"/>
        <v>7.34/km</v>
      </c>
      <c r="H21" s="16">
        <f t="shared" si="1"/>
        <v>0.020486111111111108</v>
      </c>
      <c r="I21" s="16">
        <f>F21-INDEX($F$5:$F$401,MATCH(D21,$D$5:$D$401,0))</f>
        <v>0.020486111111111108</v>
      </c>
    </row>
    <row r="22" spans="1:9" s="13" customFormat="1" ht="15" customHeight="1">
      <c r="A22" s="14">
        <v>18</v>
      </c>
      <c r="B22" s="48" t="s">
        <v>32</v>
      </c>
      <c r="C22" s="51"/>
      <c r="D22" s="35" t="s">
        <v>33</v>
      </c>
      <c r="E22" s="35" t="s">
        <v>34</v>
      </c>
      <c r="F22" s="44">
        <v>0.09461805555555557</v>
      </c>
      <c r="G22" s="14" t="str">
        <f t="shared" si="0"/>
        <v>7.34/km</v>
      </c>
      <c r="H22" s="16">
        <f t="shared" si="1"/>
        <v>0.020543981481481496</v>
      </c>
      <c r="I22" s="16">
        <f>F22-INDEX($F$5:$F$401,MATCH(D22,$D$5:$D$401,0))</f>
        <v>0</v>
      </c>
    </row>
    <row r="23" spans="1:9" s="13" customFormat="1" ht="15" customHeight="1">
      <c r="A23" s="14">
        <v>19</v>
      </c>
      <c r="B23" s="48" t="s">
        <v>35</v>
      </c>
      <c r="C23" s="51"/>
      <c r="D23" s="35" t="s">
        <v>10</v>
      </c>
      <c r="E23" s="35" t="s">
        <v>19</v>
      </c>
      <c r="F23" s="44">
        <v>0.09474537037037038</v>
      </c>
      <c r="G23" s="14" t="str">
        <f t="shared" si="0"/>
        <v>7.35/km</v>
      </c>
      <c r="H23" s="16">
        <f t="shared" si="1"/>
        <v>0.020671296296296313</v>
      </c>
      <c r="I23" s="16">
        <f>F23-INDEX($F$5:$F$401,MATCH(D23,$D$5:$D$401,0))</f>
        <v>0.01168981481481482</v>
      </c>
    </row>
    <row r="24" spans="1:9" s="13" customFormat="1" ht="15" customHeight="1">
      <c r="A24" s="14">
        <v>20</v>
      </c>
      <c r="B24" s="48" t="s">
        <v>36</v>
      </c>
      <c r="C24" s="51"/>
      <c r="D24" s="35" t="s">
        <v>2</v>
      </c>
      <c r="E24" s="35" t="s">
        <v>19</v>
      </c>
      <c r="F24" s="44">
        <v>0.09535879629629629</v>
      </c>
      <c r="G24" s="14" t="str">
        <f t="shared" si="0"/>
        <v>7.38/km</v>
      </c>
      <c r="H24" s="16">
        <f t="shared" si="1"/>
        <v>0.02128472222222222</v>
      </c>
      <c r="I24" s="16">
        <f>F24-INDEX($F$5:$F$401,MATCH(D24,$D$5:$D$401,0))</f>
        <v>0.02128472222222222</v>
      </c>
    </row>
    <row r="25" spans="1:9" s="13" customFormat="1" ht="15" customHeight="1">
      <c r="A25" s="14">
        <v>21</v>
      </c>
      <c r="B25" s="48" t="s">
        <v>37</v>
      </c>
      <c r="C25" s="51"/>
      <c r="D25" s="35" t="s">
        <v>10</v>
      </c>
      <c r="E25" s="35" t="s">
        <v>19</v>
      </c>
      <c r="F25" s="44">
        <v>0.09612268518518519</v>
      </c>
      <c r="G25" s="14" t="str">
        <f t="shared" si="0"/>
        <v>7.41/km</v>
      </c>
      <c r="H25" s="16">
        <f t="shared" si="1"/>
        <v>0.022048611111111116</v>
      </c>
      <c r="I25" s="16">
        <f>F25-INDEX($F$5:$F$401,MATCH(D25,$D$5:$D$401,0))</f>
        <v>0.013067129629629623</v>
      </c>
    </row>
    <row r="26" spans="1:9" s="13" customFormat="1" ht="15" customHeight="1">
      <c r="A26" s="14">
        <v>22</v>
      </c>
      <c r="B26" s="48" t="s">
        <v>38</v>
      </c>
      <c r="C26" s="51"/>
      <c r="D26" s="35" t="s">
        <v>2</v>
      </c>
      <c r="E26" s="35" t="s">
        <v>39</v>
      </c>
      <c r="F26" s="44">
        <v>0.1027199074074074</v>
      </c>
      <c r="G26" s="14" t="str">
        <f t="shared" si="0"/>
        <v>8.13/km</v>
      </c>
      <c r="H26" s="16">
        <f t="shared" si="1"/>
        <v>0.02864583333333333</v>
      </c>
      <c r="I26" s="16">
        <f>F26-INDEX($F$5:$F$401,MATCH(D26,$D$5:$D$401,0))</f>
        <v>0.02864583333333333</v>
      </c>
    </row>
    <row r="27" spans="1:9" s="13" customFormat="1" ht="15" customHeight="1">
      <c r="A27" s="14">
        <v>23</v>
      </c>
      <c r="B27" s="48" t="s">
        <v>40</v>
      </c>
      <c r="C27" s="51"/>
      <c r="D27" s="35" t="s">
        <v>10</v>
      </c>
      <c r="E27" s="35" t="s">
        <v>41</v>
      </c>
      <c r="F27" s="44">
        <v>0.10400462962962963</v>
      </c>
      <c r="G27" s="14" t="str">
        <f t="shared" si="0"/>
        <v>8.19/km</v>
      </c>
      <c r="H27" s="16">
        <f t="shared" si="1"/>
        <v>0.029930555555555557</v>
      </c>
      <c r="I27" s="16">
        <f>F27-INDEX($F$5:$F$401,MATCH(D27,$D$5:$D$401,0))</f>
        <v>0.020949074074074064</v>
      </c>
    </row>
    <row r="28" spans="1:9" s="17" customFormat="1" ht="15" customHeight="1">
      <c r="A28" s="14">
        <v>24</v>
      </c>
      <c r="B28" s="48" t="s">
        <v>42</v>
      </c>
      <c r="C28" s="51"/>
      <c r="D28" s="35" t="s">
        <v>10</v>
      </c>
      <c r="E28" s="35" t="s">
        <v>19</v>
      </c>
      <c r="F28" s="44">
        <v>0.10429398148148149</v>
      </c>
      <c r="G28" s="14" t="str">
        <f t="shared" si="0"/>
        <v>8.21/km</v>
      </c>
      <c r="H28" s="16">
        <f t="shared" si="1"/>
        <v>0.030219907407407418</v>
      </c>
      <c r="I28" s="16">
        <f>F28-INDEX($F$5:$F$401,MATCH(D28,$D$5:$D$401,0))</f>
        <v>0.021238425925925924</v>
      </c>
    </row>
    <row r="29" spans="1:9" ht="15" customHeight="1">
      <c r="A29" s="14">
        <v>25</v>
      </c>
      <c r="B29" s="48" t="s">
        <v>43</v>
      </c>
      <c r="C29" s="51"/>
      <c r="D29" s="35" t="s">
        <v>2</v>
      </c>
      <c r="E29" s="35" t="s">
        <v>44</v>
      </c>
      <c r="F29" s="44">
        <v>0.10489583333333334</v>
      </c>
      <c r="G29" s="14" t="str">
        <f t="shared" si="0"/>
        <v>8.24/km</v>
      </c>
      <c r="H29" s="16">
        <f t="shared" si="1"/>
        <v>0.03082175925925927</v>
      </c>
      <c r="I29" s="16">
        <f>F29-INDEX($F$5:$F$401,MATCH(D29,$D$5:$D$401,0))</f>
        <v>0.03082175925925927</v>
      </c>
    </row>
    <row r="30" spans="1:9" ht="15" customHeight="1">
      <c r="A30" s="14">
        <v>26</v>
      </c>
      <c r="B30" s="48" t="s">
        <v>45</v>
      </c>
      <c r="C30" s="51"/>
      <c r="D30" s="35" t="s">
        <v>2</v>
      </c>
      <c r="E30" s="35" t="s">
        <v>46</v>
      </c>
      <c r="F30" s="44">
        <v>0.10523148148148148</v>
      </c>
      <c r="G30" s="14" t="str">
        <f t="shared" si="0"/>
        <v>8.25/km</v>
      </c>
      <c r="H30" s="16">
        <f t="shared" si="1"/>
        <v>0.03115740740740741</v>
      </c>
      <c r="I30" s="16">
        <f>F30-INDEX($F$5:$F$401,MATCH(D30,$D$5:$D$401,0))</f>
        <v>0.03115740740740741</v>
      </c>
    </row>
    <row r="31" spans="1:9" ht="15" customHeight="1">
      <c r="A31" s="14">
        <v>27</v>
      </c>
      <c r="B31" s="48" t="s">
        <v>47</v>
      </c>
      <c r="C31" s="51"/>
      <c r="D31" s="35" t="s">
        <v>2</v>
      </c>
      <c r="E31" s="35" t="s">
        <v>48</v>
      </c>
      <c r="F31" s="44">
        <v>0.10546296296296297</v>
      </c>
      <c r="G31" s="14" t="str">
        <f t="shared" si="0"/>
        <v>8.26/km</v>
      </c>
      <c r="H31" s="16">
        <f t="shared" si="1"/>
        <v>0.0313888888888889</v>
      </c>
      <c r="I31" s="16">
        <f>F31-INDEX($F$5:$F$401,MATCH(D31,$D$5:$D$401,0))</f>
        <v>0.0313888888888889</v>
      </c>
    </row>
    <row r="32" spans="1:9" ht="15" customHeight="1">
      <c r="A32" s="14">
        <v>28</v>
      </c>
      <c r="B32" s="48" t="s">
        <v>49</v>
      </c>
      <c r="C32" s="51"/>
      <c r="D32" s="35" t="s">
        <v>2</v>
      </c>
      <c r="E32" s="35" t="s">
        <v>19</v>
      </c>
      <c r="F32" s="44">
        <v>0.10614583333333333</v>
      </c>
      <c r="G32" s="14" t="str">
        <f t="shared" si="0"/>
        <v>8.30/km</v>
      </c>
      <c r="H32" s="16">
        <f t="shared" si="1"/>
        <v>0.03207175925925926</v>
      </c>
      <c r="I32" s="16">
        <f>F32-INDEX($F$5:$F$401,MATCH(D32,$D$5:$D$401,0))</f>
        <v>0.03207175925925926</v>
      </c>
    </row>
    <row r="33" spans="1:9" ht="15" customHeight="1">
      <c r="A33" s="14">
        <v>29</v>
      </c>
      <c r="B33" s="48" t="s">
        <v>50</v>
      </c>
      <c r="C33" s="51"/>
      <c r="D33" s="35" t="s">
        <v>10</v>
      </c>
      <c r="E33" s="35" t="s">
        <v>51</v>
      </c>
      <c r="F33" s="44">
        <v>0.10626157407407406</v>
      </c>
      <c r="G33" s="14" t="str">
        <f t="shared" si="0"/>
        <v>8.30/km</v>
      </c>
      <c r="H33" s="16">
        <f t="shared" si="1"/>
        <v>0.032187499999999994</v>
      </c>
      <c r="I33" s="16">
        <f>F33-INDEX($F$5:$F$401,MATCH(D33,$D$5:$D$401,0))</f>
        <v>0.0232060185185185</v>
      </c>
    </row>
    <row r="34" spans="1:9" ht="15" customHeight="1">
      <c r="A34" s="14">
        <v>30</v>
      </c>
      <c r="B34" s="48" t="s">
        <v>52</v>
      </c>
      <c r="C34" s="51"/>
      <c r="D34" s="35" t="s">
        <v>10</v>
      </c>
      <c r="E34" s="35" t="s">
        <v>24</v>
      </c>
      <c r="F34" s="44">
        <v>0.10697916666666667</v>
      </c>
      <c r="G34" s="14" t="str">
        <f t="shared" si="0"/>
        <v>8.34/km</v>
      </c>
      <c r="H34" s="16">
        <f t="shared" si="1"/>
        <v>0.0329050925925926</v>
      </c>
      <c r="I34" s="16">
        <f>F34-INDEX($F$5:$F$401,MATCH(D34,$D$5:$D$401,0))</f>
        <v>0.023923611111111104</v>
      </c>
    </row>
    <row r="35" spans="1:9" ht="15" customHeight="1">
      <c r="A35" s="14">
        <v>31</v>
      </c>
      <c r="B35" s="48" t="s">
        <v>53</v>
      </c>
      <c r="C35" s="51"/>
      <c r="D35" s="35" t="s">
        <v>54</v>
      </c>
      <c r="E35" s="35" t="s">
        <v>39</v>
      </c>
      <c r="F35" s="44">
        <v>0.10717592592592594</v>
      </c>
      <c r="G35" s="14" t="str">
        <f t="shared" si="0"/>
        <v>8.34/km</v>
      </c>
      <c r="H35" s="16">
        <f t="shared" si="1"/>
        <v>0.03310185185185187</v>
      </c>
      <c r="I35" s="16">
        <f>F35-INDEX($F$5:$F$401,MATCH(D35,$D$5:$D$401,0))</f>
        <v>0</v>
      </c>
    </row>
    <row r="36" spans="1:9" ht="15" customHeight="1">
      <c r="A36" s="14">
        <v>32</v>
      </c>
      <c r="B36" s="48" t="s">
        <v>55</v>
      </c>
      <c r="C36" s="51"/>
      <c r="D36" s="35" t="s">
        <v>33</v>
      </c>
      <c r="E36" s="35" t="s">
        <v>19</v>
      </c>
      <c r="F36" s="44">
        <v>0.10751157407407408</v>
      </c>
      <c r="G36" s="14" t="str">
        <f t="shared" si="0"/>
        <v>8.36/km</v>
      </c>
      <c r="H36" s="16">
        <f t="shared" si="1"/>
        <v>0.03343750000000001</v>
      </c>
      <c r="I36" s="16">
        <f>F36-INDEX($F$5:$F$401,MATCH(D36,$D$5:$D$401,0))</f>
        <v>0.012893518518518512</v>
      </c>
    </row>
    <row r="37" spans="1:9" ht="15" customHeight="1">
      <c r="A37" s="14">
        <v>33</v>
      </c>
      <c r="B37" s="48" t="s">
        <v>56</v>
      </c>
      <c r="C37" s="51"/>
      <c r="D37" s="35" t="s">
        <v>10</v>
      </c>
      <c r="E37" s="35" t="s">
        <v>48</v>
      </c>
      <c r="F37" s="44">
        <v>0.10868055555555556</v>
      </c>
      <c r="G37" s="14" t="str">
        <f t="shared" si="0"/>
        <v>8.42/km</v>
      </c>
      <c r="H37" s="16">
        <f t="shared" si="1"/>
        <v>0.03460648148148149</v>
      </c>
      <c r="I37" s="16">
        <f>F37-INDEX($F$5:$F$401,MATCH(D37,$D$5:$D$401,0))</f>
        <v>0.025624999999999995</v>
      </c>
    </row>
    <row r="38" spans="1:9" ht="15" customHeight="1">
      <c r="A38" s="14">
        <v>34</v>
      </c>
      <c r="B38" s="48" t="s">
        <v>57</v>
      </c>
      <c r="C38" s="51"/>
      <c r="D38" s="35" t="s">
        <v>58</v>
      </c>
      <c r="E38" s="35" t="s">
        <v>19</v>
      </c>
      <c r="F38" s="44">
        <v>0.1091550925925926</v>
      </c>
      <c r="G38" s="14" t="str">
        <f t="shared" si="0"/>
        <v>8.44/km</v>
      </c>
      <c r="H38" s="16">
        <f t="shared" si="1"/>
        <v>0.035081018518518525</v>
      </c>
      <c r="I38" s="16">
        <f>F38-INDEX($F$5:$F$401,MATCH(D38,$D$5:$D$401,0))</f>
        <v>0</v>
      </c>
    </row>
    <row r="39" spans="1:9" ht="15" customHeight="1">
      <c r="A39" s="14">
        <v>35</v>
      </c>
      <c r="B39" s="48" t="s">
        <v>59</v>
      </c>
      <c r="C39" s="51"/>
      <c r="D39" s="35" t="s">
        <v>7</v>
      </c>
      <c r="E39" s="35" t="s">
        <v>60</v>
      </c>
      <c r="F39" s="44">
        <v>0.10931712962962963</v>
      </c>
      <c r="G39" s="14" t="str">
        <f t="shared" si="0"/>
        <v>8.45/km</v>
      </c>
      <c r="H39" s="16">
        <f t="shared" si="1"/>
        <v>0.035243055555555555</v>
      </c>
      <c r="I39" s="16">
        <f>F39-INDEX($F$5:$F$401,MATCH(D39,$D$5:$D$401,0))</f>
        <v>0.02962962962962963</v>
      </c>
    </row>
    <row r="40" spans="1:9" ht="15" customHeight="1">
      <c r="A40" s="14">
        <v>36</v>
      </c>
      <c r="B40" s="48" t="s">
        <v>61</v>
      </c>
      <c r="C40" s="51"/>
      <c r="D40" s="35" t="s">
        <v>10</v>
      </c>
      <c r="E40" s="35" t="s">
        <v>48</v>
      </c>
      <c r="F40" s="44">
        <v>0.10966435185185186</v>
      </c>
      <c r="G40" s="14" t="str">
        <f t="shared" si="0"/>
        <v>8.46/km</v>
      </c>
      <c r="H40" s="16">
        <f t="shared" si="1"/>
        <v>0.03559027777777779</v>
      </c>
      <c r="I40" s="16">
        <f>F40-INDEX($F$5:$F$401,MATCH(D40,$D$5:$D$401,0))</f>
        <v>0.026608796296296297</v>
      </c>
    </row>
    <row r="41" spans="1:9" ht="15" customHeight="1">
      <c r="A41" s="14">
        <v>37</v>
      </c>
      <c r="B41" s="48" t="s">
        <v>62</v>
      </c>
      <c r="C41" s="51"/>
      <c r="D41" s="35" t="s">
        <v>33</v>
      </c>
      <c r="E41" s="35" t="s">
        <v>5</v>
      </c>
      <c r="F41" s="44">
        <v>0.1106712962962963</v>
      </c>
      <c r="G41" s="14" t="str">
        <f t="shared" si="0"/>
        <v>8.51/km</v>
      </c>
      <c r="H41" s="16">
        <f t="shared" si="1"/>
        <v>0.036597222222222225</v>
      </c>
      <c r="I41" s="16">
        <f>F41-INDEX($F$5:$F$401,MATCH(D41,$D$5:$D$401,0))</f>
        <v>0.01605324074074073</v>
      </c>
    </row>
    <row r="42" spans="1:9" ht="15" customHeight="1">
      <c r="A42" s="14">
        <v>38</v>
      </c>
      <c r="B42" s="48" t="s">
        <v>63</v>
      </c>
      <c r="C42" s="51"/>
      <c r="D42" s="35" t="s">
        <v>10</v>
      </c>
      <c r="E42" s="35" t="s">
        <v>48</v>
      </c>
      <c r="F42" s="44">
        <v>0.11128472222222223</v>
      </c>
      <c r="G42" s="14" t="str">
        <f t="shared" si="0"/>
        <v>8.54/km</v>
      </c>
      <c r="H42" s="16">
        <f t="shared" si="1"/>
        <v>0.03721064814814816</v>
      </c>
      <c r="I42" s="16">
        <f>F42-INDEX($F$5:$F$401,MATCH(D42,$D$5:$D$401,0))</f>
        <v>0.028229166666666666</v>
      </c>
    </row>
    <row r="43" spans="1:9" ht="15" customHeight="1">
      <c r="A43" s="14">
        <v>39</v>
      </c>
      <c r="B43" s="48" t="s">
        <v>64</v>
      </c>
      <c r="C43" s="51"/>
      <c r="D43" s="35" t="s">
        <v>7</v>
      </c>
      <c r="E43" s="35" t="s">
        <v>48</v>
      </c>
      <c r="F43" s="44">
        <v>0.11207175925925926</v>
      </c>
      <c r="G43" s="14" t="str">
        <f t="shared" si="0"/>
        <v>8.58/km</v>
      </c>
      <c r="H43" s="16">
        <f t="shared" si="1"/>
        <v>0.03799768518518519</v>
      </c>
      <c r="I43" s="16">
        <f>F43-INDEX($F$5:$F$401,MATCH(D43,$D$5:$D$401,0))</f>
        <v>0.032384259259259265</v>
      </c>
    </row>
    <row r="44" spans="1:9" ht="15" customHeight="1">
      <c r="A44" s="14">
        <v>40</v>
      </c>
      <c r="B44" s="48" t="s">
        <v>65</v>
      </c>
      <c r="C44" s="51"/>
      <c r="D44" s="35" t="s">
        <v>10</v>
      </c>
      <c r="E44" s="35" t="s">
        <v>15</v>
      </c>
      <c r="F44" s="44">
        <v>0.11348379629629629</v>
      </c>
      <c r="G44" s="14" t="str">
        <f t="shared" si="0"/>
        <v>9.05/km</v>
      </c>
      <c r="H44" s="16">
        <f t="shared" si="1"/>
        <v>0.03940972222222222</v>
      </c>
      <c r="I44" s="16">
        <f>F44-INDEX($F$5:$F$401,MATCH(D44,$D$5:$D$401,0))</f>
        <v>0.030428240740740728</v>
      </c>
    </row>
    <row r="45" spans="1:9" ht="15" customHeight="1">
      <c r="A45" s="14">
        <v>41</v>
      </c>
      <c r="B45" s="48" t="s">
        <v>66</v>
      </c>
      <c r="C45" s="51"/>
      <c r="D45" s="35" t="s">
        <v>54</v>
      </c>
      <c r="E45" s="35" t="s">
        <v>19</v>
      </c>
      <c r="F45" s="44">
        <v>0.11370370370370371</v>
      </c>
      <c r="G45" s="14" t="str">
        <f t="shared" si="0"/>
        <v>9.06/km</v>
      </c>
      <c r="H45" s="16">
        <f t="shared" si="1"/>
        <v>0.03962962962962964</v>
      </c>
      <c r="I45" s="16">
        <f>F45-INDEX($F$5:$F$401,MATCH(D45,$D$5:$D$401,0))</f>
        <v>0.006527777777777771</v>
      </c>
    </row>
    <row r="46" spans="1:9" ht="15" customHeight="1">
      <c r="A46" s="14">
        <v>42</v>
      </c>
      <c r="B46" s="48" t="s">
        <v>67</v>
      </c>
      <c r="C46" s="51"/>
      <c r="D46" s="35" t="s">
        <v>33</v>
      </c>
      <c r="E46" s="35" t="s">
        <v>44</v>
      </c>
      <c r="F46" s="44">
        <v>0.11762731481481481</v>
      </c>
      <c r="G46" s="14" t="str">
        <f t="shared" si="0"/>
        <v>9.25/km</v>
      </c>
      <c r="H46" s="16">
        <f t="shared" si="1"/>
        <v>0.04355324074074074</v>
      </c>
      <c r="I46" s="16">
        <f>F46-INDEX($F$5:$F$401,MATCH(D46,$D$5:$D$401,0))</f>
        <v>0.023009259259259243</v>
      </c>
    </row>
    <row r="47" spans="1:9" ht="15" customHeight="1">
      <c r="A47" s="14">
        <v>43</v>
      </c>
      <c r="B47" s="48" t="s">
        <v>68</v>
      </c>
      <c r="C47" s="51"/>
      <c r="D47" s="35" t="s">
        <v>10</v>
      </c>
      <c r="E47" s="35" t="s">
        <v>69</v>
      </c>
      <c r="F47" s="44">
        <v>0.11959490740740741</v>
      </c>
      <c r="G47" s="14" t="str">
        <f t="shared" si="0"/>
        <v>9.34/km</v>
      </c>
      <c r="H47" s="16">
        <f t="shared" si="1"/>
        <v>0.045520833333333344</v>
      </c>
      <c r="I47" s="16">
        <f>F47-INDEX($F$5:$F$401,MATCH(D47,$D$5:$D$401,0))</f>
        <v>0.03653935185185185</v>
      </c>
    </row>
    <row r="48" spans="1:9" ht="15" customHeight="1">
      <c r="A48" s="14">
        <v>44</v>
      </c>
      <c r="B48" s="48" t="s">
        <v>70</v>
      </c>
      <c r="C48" s="51"/>
      <c r="D48" s="35" t="s">
        <v>10</v>
      </c>
      <c r="E48" s="35" t="s">
        <v>19</v>
      </c>
      <c r="F48" s="44">
        <v>0.12109953703703703</v>
      </c>
      <c r="G48" s="14" t="str">
        <f t="shared" si="0"/>
        <v>9.41/km</v>
      </c>
      <c r="H48" s="16">
        <f t="shared" si="1"/>
        <v>0.04702546296296296</v>
      </c>
      <c r="I48" s="16">
        <f>F48-INDEX($F$5:$F$401,MATCH(D48,$D$5:$D$401,0))</f>
        <v>0.03804398148148147</v>
      </c>
    </row>
    <row r="49" spans="1:9" ht="15" customHeight="1">
      <c r="A49" s="14">
        <v>45</v>
      </c>
      <c r="B49" s="48" t="s">
        <v>71</v>
      </c>
      <c r="C49" s="51"/>
      <c r="D49" s="35" t="s">
        <v>54</v>
      </c>
      <c r="E49" s="35" t="s">
        <v>60</v>
      </c>
      <c r="F49" s="44">
        <v>0.12246527777777778</v>
      </c>
      <c r="G49" s="14" t="str">
        <f t="shared" si="0"/>
        <v>9.48/km</v>
      </c>
      <c r="H49" s="16">
        <f t="shared" si="1"/>
        <v>0.048391203703703714</v>
      </c>
      <c r="I49" s="16">
        <f>F49-INDEX($F$5:$F$401,MATCH(D49,$D$5:$D$401,0))</f>
        <v>0.015289351851851846</v>
      </c>
    </row>
    <row r="50" spans="1:9" ht="15" customHeight="1">
      <c r="A50" s="14">
        <v>46</v>
      </c>
      <c r="B50" s="48" t="s">
        <v>72</v>
      </c>
      <c r="C50" s="51"/>
      <c r="D50" s="35" t="s">
        <v>2</v>
      </c>
      <c r="E50" s="35" t="s">
        <v>19</v>
      </c>
      <c r="F50" s="44">
        <v>0.12282407407407407</v>
      </c>
      <c r="G50" s="14" t="str">
        <f t="shared" si="0"/>
        <v>9.50/km</v>
      </c>
      <c r="H50" s="16">
        <f t="shared" si="1"/>
        <v>0.04875</v>
      </c>
      <c r="I50" s="16">
        <f>F50-INDEX($F$5:$F$401,MATCH(D50,$D$5:$D$401,0))</f>
        <v>0.04875</v>
      </c>
    </row>
    <row r="51" spans="1:9" ht="15" customHeight="1">
      <c r="A51" s="14">
        <v>47</v>
      </c>
      <c r="B51" s="48" t="s">
        <v>73</v>
      </c>
      <c r="C51" s="51"/>
      <c r="D51" s="35" t="s">
        <v>58</v>
      </c>
      <c r="E51" s="35" t="s">
        <v>74</v>
      </c>
      <c r="F51" s="44">
        <v>0.1243287037037037</v>
      </c>
      <c r="G51" s="14" t="str">
        <f t="shared" si="0"/>
        <v>9.57/km</v>
      </c>
      <c r="H51" s="16">
        <f t="shared" si="1"/>
        <v>0.050254629629629635</v>
      </c>
      <c r="I51" s="16">
        <f>F51-INDEX($F$5:$F$401,MATCH(D51,$D$5:$D$401,0))</f>
        <v>0.01517361111111111</v>
      </c>
    </row>
    <row r="52" spans="1:9" ht="15" customHeight="1">
      <c r="A52" s="14">
        <v>48</v>
      </c>
      <c r="B52" s="48" t="s">
        <v>75</v>
      </c>
      <c r="C52" s="51"/>
      <c r="D52" s="35" t="s">
        <v>76</v>
      </c>
      <c r="E52" s="35" t="s">
        <v>19</v>
      </c>
      <c r="F52" s="44">
        <v>0.12435185185185187</v>
      </c>
      <c r="G52" s="14" t="str">
        <f t="shared" si="0"/>
        <v>9.57/km</v>
      </c>
      <c r="H52" s="16">
        <f t="shared" si="1"/>
        <v>0.050277777777777796</v>
      </c>
      <c r="I52" s="16">
        <f>F52-INDEX($F$5:$F$401,MATCH(D52,$D$5:$D$401,0))</f>
        <v>0</v>
      </c>
    </row>
    <row r="53" spans="1:9" ht="15" customHeight="1">
      <c r="A53" s="14">
        <v>49</v>
      </c>
      <c r="B53" s="48" t="s">
        <v>77</v>
      </c>
      <c r="C53" s="51"/>
      <c r="D53" s="35" t="s">
        <v>2</v>
      </c>
      <c r="E53" s="35" t="s">
        <v>78</v>
      </c>
      <c r="F53" s="44">
        <v>0.12474537037037037</v>
      </c>
      <c r="G53" s="14" t="str">
        <f t="shared" si="0"/>
        <v>9.59/km</v>
      </c>
      <c r="H53" s="16">
        <f t="shared" si="1"/>
        <v>0.0506712962962963</v>
      </c>
      <c r="I53" s="16">
        <f>F53-INDEX($F$5:$F$401,MATCH(D53,$D$5:$D$401,0))</f>
        <v>0.0506712962962963</v>
      </c>
    </row>
    <row r="54" spans="1:9" ht="15" customHeight="1">
      <c r="A54" s="29">
        <v>50</v>
      </c>
      <c r="B54" s="53" t="s">
        <v>79</v>
      </c>
      <c r="C54" s="54"/>
      <c r="D54" s="30" t="s">
        <v>33</v>
      </c>
      <c r="E54" s="30" t="s">
        <v>121</v>
      </c>
      <c r="F54" s="46">
        <v>0.12487268518518518</v>
      </c>
      <c r="G54" s="29" t="str">
        <f t="shared" si="0"/>
        <v>9.59/km</v>
      </c>
      <c r="H54" s="31">
        <f t="shared" si="1"/>
        <v>0.050798611111111114</v>
      </c>
      <c r="I54" s="31">
        <f>F54-INDEX($F$5:$F$401,MATCH(D54,$D$5:$D$401,0))</f>
        <v>0.030254629629629617</v>
      </c>
    </row>
    <row r="55" spans="1:9" ht="15" customHeight="1">
      <c r="A55" s="14">
        <v>51</v>
      </c>
      <c r="B55" s="48" t="s">
        <v>80</v>
      </c>
      <c r="C55" s="51"/>
      <c r="D55" s="35" t="s">
        <v>2</v>
      </c>
      <c r="E55" s="35" t="s">
        <v>81</v>
      </c>
      <c r="F55" s="44">
        <v>0.12494212962962963</v>
      </c>
      <c r="G55" s="14" t="str">
        <f t="shared" si="0"/>
        <v>9.60/km</v>
      </c>
      <c r="H55" s="16">
        <f t="shared" si="1"/>
        <v>0.050868055555555555</v>
      </c>
      <c r="I55" s="16">
        <f>F55-INDEX($F$5:$F$401,MATCH(D55,$D$5:$D$401,0))</f>
        <v>0.050868055555555555</v>
      </c>
    </row>
    <row r="56" spans="1:9" ht="15" customHeight="1">
      <c r="A56" s="14">
        <v>52</v>
      </c>
      <c r="B56" s="48" t="s">
        <v>82</v>
      </c>
      <c r="C56" s="51"/>
      <c r="D56" s="35" t="s">
        <v>7</v>
      </c>
      <c r="E56" s="35" t="s">
        <v>19</v>
      </c>
      <c r="F56" s="44">
        <v>0.12553240740740743</v>
      </c>
      <c r="G56" s="14" t="str">
        <f t="shared" si="0"/>
        <v>10.03/km</v>
      </c>
      <c r="H56" s="16">
        <f t="shared" si="1"/>
        <v>0.051458333333333356</v>
      </c>
      <c r="I56" s="16">
        <f>F56-INDEX($F$5:$F$401,MATCH(D56,$D$5:$D$401,0))</f>
        <v>0.04584490740740743</v>
      </c>
    </row>
    <row r="57" spans="1:9" ht="15" customHeight="1">
      <c r="A57" s="14">
        <v>53</v>
      </c>
      <c r="B57" s="48" t="s">
        <v>83</v>
      </c>
      <c r="C57" s="51"/>
      <c r="D57" s="35" t="s">
        <v>54</v>
      </c>
      <c r="E57" s="35" t="s">
        <v>41</v>
      </c>
      <c r="F57" s="44">
        <v>0.12628472222222223</v>
      </c>
      <c r="G57" s="14" t="str">
        <f t="shared" si="0"/>
        <v>10.06/km</v>
      </c>
      <c r="H57" s="16">
        <f t="shared" si="1"/>
        <v>0.05221064814814816</v>
      </c>
      <c r="I57" s="16">
        <f>F57-INDEX($F$5:$F$401,MATCH(D57,$D$5:$D$401,0))</f>
        <v>0.01910879629629629</v>
      </c>
    </row>
    <row r="58" spans="1:9" ht="15" customHeight="1">
      <c r="A58" s="14">
        <v>54</v>
      </c>
      <c r="B58" s="48" t="s">
        <v>84</v>
      </c>
      <c r="C58" s="51"/>
      <c r="D58" s="35" t="s">
        <v>10</v>
      </c>
      <c r="E58" s="35" t="s">
        <v>19</v>
      </c>
      <c r="F58" s="44">
        <v>0.12682870370370372</v>
      </c>
      <c r="G58" s="14" t="str">
        <f t="shared" si="0"/>
        <v>10.09/km</v>
      </c>
      <c r="H58" s="16">
        <f t="shared" si="1"/>
        <v>0.05275462962962965</v>
      </c>
      <c r="I58" s="16">
        <f>F58-INDEX($F$5:$F$401,MATCH(D58,$D$5:$D$401,0))</f>
        <v>0.04377314814814816</v>
      </c>
    </row>
    <row r="59" spans="1:9" ht="15" customHeight="1">
      <c r="A59" s="14">
        <v>55</v>
      </c>
      <c r="B59" s="48" t="s">
        <v>85</v>
      </c>
      <c r="C59" s="51"/>
      <c r="D59" s="35" t="s">
        <v>86</v>
      </c>
      <c r="E59" s="35" t="s">
        <v>87</v>
      </c>
      <c r="F59" s="44">
        <v>0.12741898148148148</v>
      </c>
      <c r="G59" s="14" t="str">
        <f t="shared" si="0"/>
        <v>10.12/km</v>
      </c>
      <c r="H59" s="16">
        <f t="shared" si="1"/>
        <v>0.05334490740740741</v>
      </c>
      <c r="I59" s="16">
        <f>F59-INDEX($F$5:$F$401,MATCH(D59,$D$5:$D$401,0))</f>
        <v>0</v>
      </c>
    </row>
    <row r="60" spans="1:9" ht="15" customHeight="1">
      <c r="A60" s="14">
        <v>56</v>
      </c>
      <c r="B60" s="48" t="s">
        <v>88</v>
      </c>
      <c r="C60" s="51"/>
      <c r="D60" s="35" t="s">
        <v>2</v>
      </c>
      <c r="E60" s="35" t="s">
        <v>89</v>
      </c>
      <c r="F60" s="44">
        <v>0.1307175925925926</v>
      </c>
      <c r="G60" s="14" t="str">
        <f t="shared" si="0"/>
        <v>10.27/km</v>
      </c>
      <c r="H60" s="16">
        <f t="shared" si="1"/>
        <v>0.05664351851851854</v>
      </c>
      <c r="I60" s="16">
        <f>F60-INDEX($F$5:$F$401,MATCH(D60,$D$5:$D$401,0))</f>
        <v>0.05664351851851854</v>
      </c>
    </row>
    <row r="61" spans="1:9" ht="15" customHeight="1">
      <c r="A61" s="14">
        <v>57</v>
      </c>
      <c r="B61" s="48" t="s">
        <v>90</v>
      </c>
      <c r="C61" s="51"/>
      <c r="D61" s="35" t="s">
        <v>54</v>
      </c>
      <c r="E61" s="35" t="s">
        <v>91</v>
      </c>
      <c r="F61" s="44">
        <v>0.13449074074074074</v>
      </c>
      <c r="G61" s="14" t="str">
        <f t="shared" si="0"/>
        <v>10.46/km</v>
      </c>
      <c r="H61" s="16">
        <f t="shared" si="1"/>
        <v>0.060416666666666674</v>
      </c>
      <c r="I61" s="16">
        <f>F61-INDEX($F$5:$F$401,MATCH(D61,$D$5:$D$401,0))</f>
        <v>0.027314814814814806</v>
      </c>
    </row>
    <row r="62" spans="1:9" ht="15" customHeight="1">
      <c r="A62" s="14">
        <v>58</v>
      </c>
      <c r="B62" s="48" t="s">
        <v>92</v>
      </c>
      <c r="C62" s="51"/>
      <c r="D62" s="35" t="s">
        <v>33</v>
      </c>
      <c r="E62" s="35" t="s">
        <v>93</v>
      </c>
      <c r="F62" s="44">
        <v>0.1345138888888889</v>
      </c>
      <c r="G62" s="14" t="str">
        <f t="shared" si="0"/>
        <v>10.46/km</v>
      </c>
      <c r="H62" s="16">
        <f t="shared" si="1"/>
        <v>0.060439814814814835</v>
      </c>
      <c r="I62" s="16">
        <f>F62-INDEX($F$5:$F$401,MATCH(D62,$D$5:$D$401,0))</f>
        <v>0.03989583333333334</v>
      </c>
    </row>
    <row r="63" spans="1:9" ht="15" customHeight="1">
      <c r="A63" s="14">
        <v>59</v>
      </c>
      <c r="B63" s="48" t="s">
        <v>94</v>
      </c>
      <c r="C63" s="51"/>
      <c r="D63" s="35" t="s">
        <v>33</v>
      </c>
      <c r="E63" s="35" t="s">
        <v>19</v>
      </c>
      <c r="F63" s="44">
        <v>0.13453703703703704</v>
      </c>
      <c r="G63" s="14" t="str">
        <f t="shared" si="0"/>
        <v>10.46/km</v>
      </c>
      <c r="H63" s="16">
        <f t="shared" si="1"/>
        <v>0.06046296296296297</v>
      </c>
      <c r="I63" s="16">
        <f>F63-INDEX($F$5:$F$401,MATCH(D63,$D$5:$D$401,0))</f>
        <v>0.03991898148148147</v>
      </c>
    </row>
    <row r="64" spans="1:9" ht="15" customHeight="1">
      <c r="A64" s="14">
        <v>60</v>
      </c>
      <c r="B64" s="48" t="s">
        <v>95</v>
      </c>
      <c r="C64" s="51"/>
      <c r="D64" s="35" t="s">
        <v>10</v>
      </c>
      <c r="E64" s="35" t="s">
        <v>19</v>
      </c>
      <c r="F64" s="44">
        <v>0.13466435185185185</v>
      </c>
      <c r="G64" s="14" t="str">
        <f t="shared" si="0"/>
        <v>10.46/km</v>
      </c>
      <c r="H64" s="16">
        <f t="shared" si="1"/>
        <v>0.060590277777777785</v>
      </c>
      <c r="I64" s="16">
        <f>F64-INDEX($F$5:$F$401,MATCH(D64,$D$5:$D$401,0))</f>
        <v>0.05160879629629629</v>
      </c>
    </row>
    <row r="65" spans="1:9" ht="15" customHeight="1">
      <c r="A65" s="14">
        <v>61</v>
      </c>
      <c r="B65" s="48" t="s">
        <v>96</v>
      </c>
      <c r="C65" s="51"/>
      <c r="D65" s="35" t="s">
        <v>7</v>
      </c>
      <c r="E65" s="35" t="s">
        <v>93</v>
      </c>
      <c r="F65" s="44">
        <v>0.13554398148148147</v>
      </c>
      <c r="G65" s="14" t="str">
        <f t="shared" si="0"/>
        <v>10.51/km</v>
      </c>
      <c r="H65" s="16">
        <f t="shared" si="1"/>
        <v>0.061469907407407404</v>
      </c>
      <c r="I65" s="16">
        <f>F65-INDEX($F$5:$F$401,MATCH(D65,$D$5:$D$401,0))</f>
        <v>0.05585648148148148</v>
      </c>
    </row>
    <row r="66" spans="1:9" ht="15" customHeight="1">
      <c r="A66" s="14">
        <v>62</v>
      </c>
      <c r="B66" s="48" t="s">
        <v>97</v>
      </c>
      <c r="C66" s="51"/>
      <c r="D66" s="35" t="s">
        <v>10</v>
      </c>
      <c r="E66" s="35" t="s">
        <v>41</v>
      </c>
      <c r="F66" s="44">
        <v>0.13650462962962964</v>
      </c>
      <c r="G66" s="14" t="str">
        <f t="shared" si="0"/>
        <v>10.55/km</v>
      </c>
      <c r="H66" s="16">
        <f t="shared" si="1"/>
        <v>0.06243055555555557</v>
      </c>
      <c r="I66" s="16">
        <f>F66-INDEX($F$5:$F$401,MATCH(D66,$D$5:$D$401,0))</f>
        <v>0.05344907407407408</v>
      </c>
    </row>
    <row r="67" spans="1:9" ht="15" customHeight="1">
      <c r="A67" s="14">
        <v>63</v>
      </c>
      <c r="B67" s="48" t="s">
        <v>98</v>
      </c>
      <c r="C67" s="51"/>
      <c r="D67" s="35" t="s">
        <v>58</v>
      </c>
      <c r="E67" s="35" t="s">
        <v>99</v>
      </c>
      <c r="F67" s="44">
        <v>0.13813657407407406</v>
      </c>
      <c r="G67" s="14" t="str">
        <f t="shared" si="0"/>
        <v>11.03/km</v>
      </c>
      <c r="H67" s="16">
        <f t="shared" si="1"/>
        <v>0.0640625</v>
      </c>
      <c r="I67" s="16">
        <f>F67-INDEX($F$5:$F$401,MATCH(D67,$D$5:$D$401,0))</f>
        <v>0.02898148148148147</v>
      </c>
    </row>
    <row r="68" spans="1:9" ht="15" customHeight="1">
      <c r="A68" s="14">
        <v>64</v>
      </c>
      <c r="B68" s="48" t="s">
        <v>100</v>
      </c>
      <c r="C68" s="51"/>
      <c r="D68" s="35" t="s">
        <v>101</v>
      </c>
      <c r="E68" s="35" t="s">
        <v>89</v>
      </c>
      <c r="F68" s="44">
        <v>0.14193287037037036</v>
      </c>
      <c r="G68" s="14" t="str">
        <f t="shared" si="0"/>
        <v>11.21/km</v>
      </c>
      <c r="H68" s="16">
        <f t="shared" si="1"/>
        <v>0.06785879629629629</v>
      </c>
      <c r="I68" s="16">
        <f>F68-INDEX($F$5:$F$401,MATCH(D68,$D$5:$D$401,0))</f>
        <v>0</v>
      </c>
    </row>
    <row r="69" spans="1:9" ht="15" customHeight="1">
      <c r="A69" s="14">
        <v>65</v>
      </c>
      <c r="B69" s="48" t="s">
        <v>102</v>
      </c>
      <c r="C69" s="51"/>
      <c r="D69" s="35" t="s">
        <v>33</v>
      </c>
      <c r="E69" s="35" t="s">
        <v>19</v>
      </c>
      <c r="F69" s="44">
        <v>0.14193287037037036</v>
      </c>
      <c r="G69" s="14" t="str">
        <f aca="true" t="shared" si="2" ref="G69:G84">TEXT(INT((HOUR(F69)*3600+MINUTE(F69)*60+SECOND(F69))/$I$3/60),"0")&amp;"."&amp;TEXT(MOD((HOUR(F69)*3600+MINUTE(F69)*60+SECOND(F69))/$I$3,60),"00")&amp;"/km"</f>
        <v>11.21/km</v>
      </c>
      <c r="H69" s="16">
        <f>F69-$F$5</f>
        <v>0.06785879629629629</v>
      </c>
      <c r="I69" s="16">
        <f>F69-INDEX($F$5:$F$401,MATCH(D69,$D$5:$D$401,0))</f>
        <v>0.047314814814814796</v>
      </c>
    </row>
    <row r="70" spans="1:9" ht="15" customHeight="1">
      <c r="A70" s="14">
        <v>66</v>
      </c>
      <c r="B70" s="48" t="s">
        <v>103</v>
      </c>
      <c r="C70" s="51"/>
      <c r="D70" s="35" t="s">
        <v>10</v>
      </c>
      <c r="E70" s="35" t="s">
        <v>19</v>
      </c>
      <c r="F70" s="44">
        <v>0.14193287037037036</v>
      </c>
      <c r="G70" s="14" t="str">
        <f t="shared" si="2"/>
        <v>11.21/km</v>
      </c>
      <c r="H70" s="16">
        <f>F70-$F$5</f>
        <v>0.06785879629629629</v>
      </c>
      <c r="I70" s="16">
        <f>F70-INDEX($F$5:$F$401,MATCH(D70,$D$5:$D$401,0))</f>
        <v>0.0588773148148148</v>
      </c>
    </row>
    <row r="71" spans="1:9" ht="15" customHeight="1">
      <c r="A71" s="14">
        <v>67</v>
      </c>
      <c r="B71" s="48" t="s">
        <v>104</v>
      </c>
      <c r="C71" s="51"/>
      <c r="D71" s="35" t="s">
        <v>2</v>
      </c>
      <c r="E71" s="35" t="s">
        <v>19</v>
      </c>
      <c r="F71" s="44">
        <v>0.1429398148148148</v>
      </c>
      <c r="G71" s="14" t="str">
        <f t="shared" si="2"/>
        <v>11.26/km</v>
      </c>
      <c r="H71" s="16">
        <f aca="true" t="shared" si="3" ref="H71:H84">F71-$F$5</f>
        <v>0.06886574074074073</v>
      </c>
      <c r="I71" s="16">
        <f>F71-INDEX($F$5:$F$401,MATCH(D71,$D$5:$D$401,0))</f>
        <v>0.06886574074074073</v>
      </c>
    </row>
    <row r="72" spans="1:9" ht="15" customHeight="1">
      <c r="A72" s="14">
        <v>68</v>
      </c>
      <c r="B72" s="48" t="s">
        <v>105</v>
      </c>
      <c r="C72" s="51"/>
      <c r="D72" s="35" t="s">
        <v>2</v>
      </c>
      <c r="E72" s="35" t="s">
        <v>69</v>
      </c>
      <c r="F72" s="44">
        <v>0.14877314814814815</v>
      </c>
      <c r="G72" s="14" t="str">
        <f t="shared" si="2"/>
        <v>11.54/km</v>
      </c>
      <c r="H72" s="16">
        <f t="shared" si="3"/>
        <v>0.07469907407407408</v>
      </c>
      <c r="I72" s="16">
        <f>F72-INDEX($F$5:$F$401,MATCH(D72,$D$5:$D$401,0))</f>
        <v>0.07469907407407408</v>
      </c>
    </row>
    <row r="73" spans="1:9" ht="15" customHeight="1">
      <c r="A73" s="14">
        <v>69</v>
      </c>
      <c r="B73" s="48" t="s">
        <v>106</v>
      </c>
      <c r="C73" s="51"/>
      <c r="D73" s="35" t="s">
        <v>54</v>
      </c>
      <c r="E73" s="35" t="s">
        <v>107</v>
      </c>
      <c r="F73" s="44">
        <v>0.15081018518518519</v>
      </c>
      <c r="G73" s="14" t="str">
        <f t="shared" si="2"/>
        <v>12.04/km</v>
      </c>
      <c r="H73" s="16">
        <f t="shared" si="3"/>
        <v>0.07673611111111112</v>
      </c>
      <c r="I73" s="16">
        <f>F73-INDEX($F$5:$F$401,MATCH(D73,$D$5:$D$401,0))</f>
        <v>0.04363425925925925</v>
      </c>
    </row>
    <row r="74" spans="1:9" ht="15" customHeight="1">
      <c r="A74" s="14">
        <v>70</v>
      </c>
      <c r="B74" s="48" t="s">
        <v>108</v>
      </c>
      <c r="C74" s="51"/>
      <c r="D74" s="35" t="s">
        <v>10</v>
      </c>
      <c r="E74" s="35" t="s">
        <v>19</v>
      </c>
      <c r="F74" s="44">
        <v>0.1508449074074074</v>
      </c>
      <c r="G74" s="14" t="str">
        <f t="shared" si="2"/>
        <v>12.04/km</v>
      </c>
      <c r="H74" s="16">
        <f t="shared" si="3"/>
        <v>0.07677083333333334</v>
      </c>
      <c r="I74" s="16">
        <f>F74-INDEX($F$5:$F$401,MATCH(D74,$D$5:$D$401,0))</f>
        <v>0.06778935185185185</v>
      </c>
    </row>
    <row r="75" spans="1:9" ht="15" customHeight="1">
      <c r="A75" s="14">
        <v>71</v>
      </c>
      <c r="B75" s="48" t="s">
        <v>109</v>
      </c>
      <c r="C75" s="51"/>
      <c r="D75" s="35" t="s">
        <v>76</v>
      </c>
      <c r="E75" s="35" t="s">
        <v>48</v>
      </c>
      <c r="F75" s="44">
        <v>0.15209490740740741</v>
      </c>
      <c r="G75" s="14" t="str">
        <f t="shared" si="2"/>
        <v>12.10/km</v>
      </c>
      <c r="H75" s="16">
        <f t="shared" si="3"/>
        <v>0.07802083333333334</v>
      </c>
      <c r="I75" s="16">
        <f>F75-INDEX($F$5:$F$401,MATCH(D75,$D$5:$D$401,0))</f>
        <v>0.02774305555555555</v>
      </c>
    </row>
    <row r="76" spans="1:9" ht="15" customHeight="1">
      <c r="A76" s="14">
        <v>72</v>
      </c>
      <c r="B76" s="48" t="s">
        <v>110</v>
      </c>
      <c r="C76" s="51"/>
      <c r="D76" s="35" t="s">
        <v>10</v>
      </c>
      <c r="E76" s="35" t="s">
        <v>48</v>
      </c>
      <c r="F76" s="44">
        <v>0.15209490740740741</v>
      </c>
      <c r="G76" s="14" t="str">
        <f t="shared" si="2"/>
        <v>12.10/km</v>
      </c>
      <c r="H76" s="16">
        <f t="shared" si="3"/>
        <v>0.07802083333333334</v>
      </c>
      <c r="I76" s="16">
        <f>F76-INDEX($F$5:$F$401,MATCH(D76,$D$5:$D$401,0))</f>
        <v>0.06903935185185185</v>
      </c>
    </row>
    <row r="77" spans="1:9" ht="15" customHeight="1">
      <c r="A77" s="14">
        <v>73</v>
      </c>
      <c r="B77" s="48" t="s">
        <v>111</v>
      </c>
      <c r="C77" s="51"/>
      <c r="D77" s="35" t="s">
        <v>33</v>
      </c>
      <c r="E77" s="35" t="s">
        <v>112</v>
      </c>
      <c r="F77" s="44">
        <v>0.15493055555555554</v>
      </c>
      <c r="G77" s="14" t="str">
        <f t="shared" si="2"/>
        <v>12.24/km</v>
      </c>
      <c r="H77" s="16">
        <f t="shared" si="3"/>
        <v>0.08085648148148147</v>
      </c>
      <c r="I77" s="16">
        <f>F77-INDEX($F$5:$F$401,MATCH(D77,$D$5:$D$401,0))</f>
        <v>0.06031249999999998</v>
      </c>
    </row>
    <row r="78" spans="1:9" ht="15" customHeight="1">
      <c r="A78" s="14">
        <v>74</v>
      </c>
      <c r="B78" s="48" t="s">
        <v>113</v>
      </c>
      <c r="C78" s="51"/>
      <c r="D78" s="35" t="s">
        <v>7</v>
      </c>
      <c r="E78" s="35" t="s">
        <v>19</v>
      </c>
      <c r="F78" s="44">
        <v>0.15746527777777777</v>
      </c>
      <c r="G78" s="14" t="str">
        <f t="shared" si="2"/>
        <v>12.36/km</v>
      </c>
      <c r="H78" s="16">
        <f t="shared" si="3"/>
        <v>0.0833912037037037</v>
      </c>
      <c r="I78" s="16">
        <f>F78-INDEX($F$5:$F$401,MATCH(D78,$D$5:$D$401,0))</f>
        <v>0.07777777777777778</v>
      </c>
    </row>
    <row r="79" spans="1:9" ht="15" customHeight="1">
      <c r="A79" s="14">
        <v>75</v>
      </c>
      <c r="B79" s="48" t="s">
        <v>114</v>
      </c>
      <c r="C79" s="51"/>
      <c r="D79" s="35" t="s">
        <v>76</v>
      </c>
      <c r="E79" s="35" t="s">
        <v>19</v>
      </c>
      <c r="F79" s="44">
        <v>0.1709490740740741</v>
      </c>
      <c r="G79" s="14" t="str">
        <f t="shared" si="2"/>
        <v>13.41/km</v>
      </c>
      <c r="H79" s="16">
        <f t="shared" si="3"/>
        <v>0.09687500000000002</v>
      </c>
      <c r="I79" s="16">
        <f>F79-INDEX($F$5:$F$401,MATCH(D79,$D$5:$D$401,0))</f>
        <v>0.04659722222222222</v>
      </c>
    </row>
    <row r="80" spans="1:9" ht="15" customHeight="1">
      <c r="A80" s="14">
        <v>76</v>
      </c>
      <c r="B80" s="48" t="s">
        <v>115</v>
      </c>
      <c r="C80" s="51"/>
      <c r="D80" s="35" t="s">
        <v>58</v>
      </c>
      <c r="E80" s="35" t="s">
        <v>19</v>
      </c>
      <c r="F80" s="44">
        <v>0.17333333333333334</v>
      </c>
      <c r="G80" s="14" t="str">
        <f t="shared" si="2"/>
        <v>13.52/km</v>
      </c>
      <c r="H80" s="16">
        <f t="shared" si="3"/>
        <v>0.09925925925925927</v>
      </c>
      <c r="I80" s="16">
        <f>F80-INDEX($F$5:$F$401,MATCH(D80,$D$5:$D$401,0))</f>
        <v>0.06417824074074074</v>
      </c>
    </row>
    <row r="81" spans="1:9" ht="15" customHeight="1">
      <c r="A81" s="14">
        <v>77</v>
      </c>
      <c r="B81" s="48" t="s">
        <v>116</v>
      </c>
      <c r="C81" s="51"/>
      <c r="D81" s="35" t="s">
        <v>76</v>
      </c>
      <c r="E81" s="35" t="s">
        <v>19</v>
      </c>
      <c r="F81" s="44">
        <v>0.18114583333333334</v>
      </c>
      <c r="G81" s="14" t="str">
        <f t="shared" si="2"/>
        <v>14.30/km</v>
      </c>
      <c r="H81" s="16">
        <f t="shared" si="3"/>
        <v>0.10707175925925927</v>
      </c>
      <c r="I81" s="16">
        <f>F81-INDEX($F$5:$F$401,MATCH(D81,$D$5:$D$401,0))</f>
        <v>0.05679398148148147</v>
      </c>
    </row>
    <row r="82" spans="1:9" ht="15" customHeight="1">
      <c r="A82" s="14">
        <v>78</v>
      </c>
      <c r="B82" s="48" t="s">
        <v>117</v>
      </c>
      <c r="C82" s="51"/>
      <c r="D82" s="35" t="s">
        <v>58</v>
      </c>
      <c r="E82" s="35" t="s">
        <v>19</v>
      </c>
      <c r="F82" s="44">
        <v>0.18114583333333334</v>
      </c>
      <c r="G82" s="14" t="str">
        <f t="shared" si="2"/>
        <v>14.30/km</v>
      </c>
      <c r="H82" s="16">
        <f t="shared" si="3"/>
        <v>0.10707175925925927</v>
      </c>
      <c r="I82" s="16">
        <f>F82-INDEX($F$5:$F$401,MATCH(D82,$D$5:$D$401,0))</f>
        <v>0.07199074074074074</v>
      </c>
    </row>
    <row r="83" spans="1:9" ht="15" customHeight="1">
      <c r="A83" s="14">
        <v>79</v>
      </c>
      <c r="B83" s="48" t="s">
        <v>118</v>
      </c>
      <c r="C83" s="51"/>
      <c r="D83" s="35" t="s">
        <v>33</v>
      </c>
      <c r="E83" s="35" t="s">
        <v>119</v>
      </c>
      <c r="F83" s="44">
        <v>0.1858912037037037</v>
      </c>
      <c r="G83" s="14" t="str">
        <f t="shared" si="2"/>
        <v>14.52/km</v>
      </c>
      <c r="H83" s="16">
        <f t="shared" si="3"/>
        <v>0.11181712962962964</v>
      </c>
      <c r="I83" s="16">
        <f>F83-INDEX($F$5:$F$401,MATCH(D83,$D$5:$D$401,0))</f>
        <v>0.09127314814814814</v>
      </c>
    </row>
    <row r="84" spans="1:9" ht="15" customHeight="1">
      <c r="A84" s="18">
        <v>80</v>
      </c>
      <c r="B84" s="49" t="s">
        <v>120</v>
      </c>
      <c r="C84" s="52"/>
      <c r="D84" s="36" t="s">
        <v>2</v>
      </c>
      <c r="E84" s="36" t="s">
        <v>19</v>
      </c>
      <c r="F84" s="45">
        <v>0.1973148148148148</v>
      </c>
      <c r="G84" s="18" t="str">
        <f t="shared" si="2"/>
        <v>15.47/km</v>
      </c>
      <c r="H84" s="20">
        <f t="shared" si="3"/>
        <v>0.12324074074074073</v>
      </c>
      <c r="I84" s="20">
        <f>F84-INDEX($F$5:$F$401,MATCH(D84,$D$5:$D$401,0))</f>
        <v>0.12324074074074073</v>
      </c>
    </row>
  </sheetData>
  <autoFilter ref="A4:I8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0" t="str">
        <f>Individuale!A1</f>
        <v>Panico Trail</v>
      </c>
      <c r="B1" s="41"/>
      <c r="C1" s="42"/>
    </row>
    <row r="2" spans="1:3" ht="42" customHeight="1">
      <c r="A2" s="37" t="str">
        <f>Individuale!A3&amp;" km. "&amp;Individuale!I3</f>
        <v>San Donato Val di Comino (FR) Italia - Domenica 03/06/2012 km. 18</v>
      </c>
      <c r="B2" s="38"/>
      <c r="C2" s="39"/>
    </row>
    <row r="3" spans="1:3" ht="24.75" customHeight="1">
      <c r="A3" s="21" t="s">
        <v>126</v>
      </c>
      <c r="B3" s="22" t="s">
        <v>130</v>
      </c>
      <c r="C3" s="22" t="s">
        <v>124</v>
      </c>
    </row>
    <row r="4" spans="1:3" ht="15" customHeight="1">
      <c r="A4" s="10">
        <v>1</v>
      </c>
      <c r="B4" s="11" t="s">
        <v>19</v>
      </c>
      <c r="C4" s="23">
        <v>31</v>
      </c>
    </row>
    <row r="5" spans="1:3" ht="15" customHeight="1">
      <c r="A5" s="14">
        <v>2</v>
      </c>
      <c r="B5" s="15" t="s">
        <v>48</v>
      </c>
      <c r="C5" s="24">
        <v>7</v>
      </c>
    </row>
    <row r="6" spans="1:3" ht="15" customHeight="1">
      <c r="A6" s="14">
        <v>3</v>
      </c>
      <c r="B6" s="15" t="s">
        <v>41</v>
      </c>
      <c r="C6" s="24">
        <v>3</v>
      </c>
    </row>
    <row r="7" spans="1:3" ht="15" customHeight="1">
      <c r="A7" s="14">
        <v>4</v>
      </c>
      <c r="B7" s="15" t="s">
        <v>24</v>
      </c>
      <c r="C7" s="24">
        <v>3</v>
      </c>
    </row>
    <row r="8" spans="1:3" ht="15" customHeight="1">
      <c r="A8" s="14">
        <v>5</v>
      </c>
      <c r="B8" s="15" t="s">
        <v>15</v>
      </c>
      <c r="C8" s="24">
        <v>2</v>
      </c>
    </row>
    <row r="9" spans="1:3" ht="15" customHeight="1">
      <c r="A9" s="14">
        <v>6</v>
      </c>
      <c r="B9" s="15" t="s">
        <v>89</v>
      </c>
      <c r="C9" s="24">
        <v>2</v>
      </c>
    </row>
    <row r="10" spans="1:3" ht="15" customHeight="1">
      <c r="A10" s="14">
        <v>7</v>
      </c>
      <c r="B10" s="15" t="s">
        <v>93</v>
      </c>
      <c r="C10" s="24">
        <v>2</v>
      </c>
    </row>
    <row r="11" spans="1:3" ht="15" customHeight="1">
      <c r="A11" s="14">
        <v>8</v>
      </c>
      <c r="B11" s="15" t="s">
        <v>44</v>
      </c>
      <c r="C11" s="24">
        <v>2</v>
      </c>
    </row>
    <row r="12" spans="1:3" ht="15" customHeight="1">
      <c r="A12" s="14">
        <v>9</v>
      </c>
      <c r="B12" s="15" t="s">
        <v>5</v>
      </c>
      <c r="C12" s="24">
        <v>2</v>
      </c>
    </row>
    <row r="13" spans="1:3" ht="15" customHeight="1">
      <c r="A13" s="14">
        <v>10</v>
      </c>
      <c r="B13" s="15" t="s">
        <v>60</v>
      </c>
      <c r="C13" s="24">
        <v>2</v>
      </c>
    </row>
    <row r="14" spans="1:3" ht="15" customHeight="1">
      <c r="A14" s="14">
        <v>11</v>
      </c>
      <c r="B14" s="15" t="s">
        <v>69</v>
      </c>
      <c r="C14" s="24">
        <v>2</v>
      </c>
    </row>
    <row r="15" spans="1:3" ht="15" customHeight="1">
      <c r="A15" s="14">
        <v>12</v>
      </c>
      <c r="B15" s="15" t="s">
        <v>39</v>
      </c>
      <c r="C15" s="24">
        <v>2</v>
      </c>
    </row>
    <row r="16" spans="1:3" ht="15" customHeight="1">
      <c r="A16" s="29">
        <v>13</v>
      </c>
      <c r="B16" s="32" t="s">
        <v>121</v>
      </c>
      <c r="C16" s="33">
        <v>1</v>
      </c>
    </row>
    <row r="17" spans="1:3" ht="15" customHeight="1">
      <c r="A17" s="14">
        <v>14</v>
      </c>
      <c r="B17" s="15" t="s">
        <v>119</v>
      </c>
      <c r="C17" s="24">
        <v>1</v>
      </c>
    </row>
    <row r="18" spans="1:3" ht="15" customHeight="1">
      <c r="A18" s="14">
        <v>15</v>
      </c>
      <c r="B18" s="15" t="s">
        <v>13</v>
      </c>
      <c r="C18" s="24">
        <v>1</v>
      </c>
    </row>
    <row r="19" spans="1:3" ht="15" customHeight="1">
      <c r="A19" s="14">
        <v>16</v>
      </c>
      <c r="B19" s="15" t="s">
        <v>34</v>
      </c>
      <c r="C19" s="24">
        <v>1</v>
      </c>
    </row>
    <row r="20" spans="1:3" ht="15" customHeight="1">
      <c r="A20" s="14">
        <v>17</v>
      </c>
      <c r="B20" s="15" t="s">
        <v>8</v>
      </c>
      <c r="C20" s="24">
        <v>1</v>
      </c>
    </row>
    <row r="21" spans="1:3" ht="15" customHeight="1">
      <c r="A21" s="14">
        <v>18</v>
      </c>
      <c r="B21" s="15" t="s">
        <v>99</v>
      </c>
      <c r="C21" s="24">
        <v>1</v>
      </c>
    </row>
    <row r="22" spans="1:3" ht="15" customHeight="1">
      <c r="A22" s="14">
        <v>19</v>
      </c>
      <c r="B22" s="15" t="s">
        <v>87</v>
      </c>
      <c r="C22" s="24">
        <v>1</v>
      </c>
    </row>
    <row r="23" spans="1:3" ht="15" customHeight="1">
      <c r="A23" s="14">
        <v>20</v>
      </c>
      <c r="B23" s="15" t="s">
        <v>46</v>
      </c>
      <c r="C23" s="24">
        <v>1</v>
      </c>
    </row>
    <row r="24" spans="1:3" ht="15" customHeight="1">
      <c r="A24" s="14">
        <v>21</v>
      </c>
      <c r="B24" s="15" t="s">
        <v>51</v>
      </c>
      <c r="C24" s="24">
        <v>1</v>
      </c>
    </row>
    <row r="25" spans="1:3" ht="15" customHeight="1">
      <c r="A25" s="14">
        <v>22</v>
      </c>
      <c r="B25" s="15" t="s">
        <v>17</v>
      </c>
      <c r="C25" s="24">
        <v>1</v>
      </c>
    </row>
    <row r="26" spans="1:3" ht="15" customHeight="1">
      <c r="A26" s="14">
        <v>23</v>
      </c>
      <c r="B26" s="15" t="s">
        <v>11</v>
      </c>
      <c r="C26" s="24">
        <v>1</v>
      </c>
    </row>
    <row r="27" spans="1:3" ht="15" customHeight="1">
      <c r="A27" s="14">
        <v>24</v>
      </c>
      <c r="B27" s="15" t="s">
        <v>30</v>
      </c>
      <c r="C27" s="24">
        <v>1</v>
      </c>
    </row>
    <row r="28" spans="1:3" ht="15" customHeight="1">
      <c r="A28" s="14">
        <v>25</v>
      </c>
      <c r="B28" s="15" t="s">
        <v>74</v>
      </c>
      <c r="C28" s="24">
        <v>1</v>
      </c>
    </row>
    <row r="29" spans="1:3" ht="15" customHeight="1">
      <c r="A29" s="14">
        <v>26</v>
      </c>
      <c r="B29" s="15" t="s">
        <v>112</v>
      </c>
      <c r="C29" s="24">
        <v>1</v>
      </c>
    </row>
    <row r="30" spans="1:3" ht="15" customHeight="1">
      <c r="A30" s="14">
        <v>27</v>
      </c>
      <c r="B30" s="15" t="s">
        <v>91</v>
      </c>
      <c r="C30" s="24">
        <v>1</v>
      </c>
    </row>
    <row r="31" spans="1:3" ht="15" customHeight="1">
      <c r="A31" s="14">
        <v>28</v>
      </c>
      <c r="B31" s="15" t="s">
        <v>107</v>
      </c>
      <c r="C31" s="24">
        <v>1</v>
      </c>
    </row>
    <row r="32" spans="1:3" ht="15" customHeight="1">
      <c r="A32" s="14">
        <v>29</v>
      </c>
      <c r="B32" s="15" t="s">
        <v>78</v>
      </c>
      <c r="C32" s="24">
        <v>1</v>
      </c>
    </row>
    <row r="33" spans="1:3" ht="15" customHeight="1">
      <c r="A33" s="14">
        <v>30</v>
      </c>
      <c r="B33" s="15" t="s">
        <v>81</v>
      </c>
      <c r="C33" s="24">
        <v>1</v>
      </c>
    </row>
    <row r="34" spans="1:3" ht="15" customHeight="1">
      <c r="A34" s="14">
        <v>31</v>
      </c>
      <c r="B34" s="15" t="s">
        <v>3</v>
      </c>
      <c r="C34" s="24">
        <v>1</v>
      </c>
    </row>
    <row r="35" spans="1:3" ht="15" customHeight="1">
      <c r="A35" s="18">
        <v>32</v>
      </c>
      <c r="B35" s="19" t="s">
        <v>26</v>
      </c>
      <c r="C35" s="25">
        <v>1</v>
      </c>
    </row>
    <row r="36" ht="12.75">
      <c r="C36" s="2">
        <f>SUM(C4:C35)</f>
        <v>80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2012-06-04T09:33:28Z</dcterms:modified>
  <cp:category/>
  <cp:version/>
  <cp:contentType/>
  <cp:contentStatus/>
</cp:coreProperties>
</file>