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'Individuale'!$A$4:$I$79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<sst xmlns="http://schemas.openxmlformats.org/spreadsheetml/2006/main" count="420" uniqueCount="270">
  <si>
    <t>Boudouma</t>
  </si>
  <si>
    <t>Yahya</t>
  </si>
  <si>
    <t>Sabina Marathon Club</t>
  </si>
  <si>
    <t>00.27.22</t>
  </si>
  <si>
    <t>00.28.23</t>
  </si>
  <si>
    <t>Costanzi</t>
  </si>
  <si>
    <t>Enrico</t>
  </si>
  <si>
    <t>00.28.47</t>
  </si>
  <si>
    <t>Porcu</t>
  </si>
  <si>
    <t>Atletica Faleria</t>
  </si>
  <si>
    <t>00.29.15</t>
  </si>
  <si>
    <t>Paolelli</t>
  </si>
  <si>
    <t>Gianpaolo</t>
  </si>
  <si>
    <t>Modelli Ceramici Running</t>
  </si>
  <si>
    <t>00.29.20</t>
  </si>
  <si>
    <t>00.29.24</t>
  </si>
  <si>
    <t>00.29.35</t>
  </si>
  <si>
    <t>Riccitelli</t>
  </si>
  <si>
    <t>US Roma 83</t>
  </si>
  <si>
    <t>00.29.39</t>
  </si>
  <si>
    <t>Timperi</t>
  </si>
  <si>
    <t>00.29.47</t>
  </si>
  <si>
    <t>Giudo</t>
  </si>
  <si>
    <t>Podistica Eretum</t>
  </si>
  <si>
    <t>00.30.09</t>
  </si>
  <si>
    <t>00.30.35</t>
  </si>
  <si>
    <t>Malafoglia</t>
  </si>
  <si>
    <t>00.30.58</t>
  </si>
  <si>
    <t>Comina</t>
  </si>
  <si>
    <t>Atletica Insieme Forhans Team</t>
  </si>
  <si>
    <t>00.31.22</t>
  </si>
  <si>
    <t>Pieralisi</t>
  </si>
  <si>
    <t>00.31.25</t>
  </si>
  <si>
    <t>Feliziani</t>
  </si>
  <si>
    <t>Eugenio</t>
  </si>
  <si>
    <t>Olimpica Flaminia</t>
  </si>
  <si>
    <t>00.31.29</t>
  </si>
  <si>
    <t>Colamedici</t>
  </si>
  <si>
    <t>Ubaldo</t>
  </si>
  <si>
    <t>00.32.00</t>
  </si>
  <si>
    <t>Brandi</t>
  </si>
  <si>
    <t>Fabrizio</t>
  </si>
  <si>
    <t>00.32.11</t>
  </si>
  <si>
    <t>Angelucci</t>
  </si>
  <si>
    <t>Malveno</t>
  </si>
  <si>
    <t>Runners Cittaducale</t>
  </si>
  <si>
    <t>00.32.34</t>
  </si>
  <si>
    <t>Morelli</t>
  </si>
  <si>
    <t>00.33.06</t>
  </si>
  <si>
    <t>Spidoni</t>
  </si>
  <si>
    <t>Manuele</t>
  </si>
  <si>
    <t>Zona Olimpica Team Viterbo</t>
  </si>
  <si>
    <t>Mollica</t>
  </si>
  <si>
    <t>Mariano</t>
  </si>
  <si>
    <t>00.33.13</t>
  </si>
  <si>
    <t>Colletti</t>
  </si>
  <si>
    <t>00.33.31</t>
  </si>
  <si>
    <t>Coletta</t>
  </si>
  <si>
    <t>Franco</t>
  </si>
  <si>
    <t>00.33.46</t>
  </si>
  <si>
    <t>Colafigli</t>
  </si>
  <si>
    <t>Siciliano</t>
  </si>
  <si>
    <t>00.34.07</t>
  </si>
  <si>
    <t>Trucchia</t>
  </si>
  <si>
    <t>ASD Boville Podistica</t>
  </si>
  <si>
    <t>00.34.19</t>
  </si>
  <si>
    <t>Spinardi</t>
  </si>
  <si>
    <t>00.34.23</t>
  </si>
  <si>
    <t>Matera</t>
  </si>
  <si>
    <t>Nicola</t>
  </si>
  <si>
    <t>ASD Running Evolution</t>
  </si>
  <si>
    <t>00.34.41</t>
  </si>
  <si>
    <t>Orsini</t>
  </si>
  <si>
    <t>Dianeo</t>
  </si>
  <si>
    <t>00.35.13</t>
  </si>
  <si>
    <t>00.35.21</t>
  </si>
  <si>
    <t>00.35.50</t>
  </si>
  <si>
    <t>Di Criscio</t>
  </si>
  <si>
    <t>Fernando</t>
  </si>
  <si>
    <t>ASD Podistica 2007</t>
  </si>
  <si>
    <t>00.35.56</t>
  </si>
  <si>
    <t>00.36.01</t>
  </si>
  <si>
    <t>Busato</t>
  </si>
  <si>
    <t>00.36.04</t>
  </si>
  <si>
    <t>Squadrani</t>
  </si>
  <si>
    <t>Maurizio</t>
  </si>
  <si>
    <t>00.36.06</t>
  </si>
  <si>
    <t>Diario</t>
  </si>
  <si>
    <t>Angelo</t>
  </si>
  <si>
    <t>Fulmini &amp; Saette</t>
  </si>
  <si>
    <t>00.36.14</t>
  </si>
  <si>
    <t>Faraoni</t>
  </si>
  <si>
    <t>GS Podistica Preneste</t>
  </si>
  <si>
    <t>00.36.21</t>
  </si>
  <si>
    <t>Rizzuto</t>
  </si>
  <si>
    <t>00.36.29</t>
  </si>
  <si>
    <t>Bono</t>
  </si>
  <si>
    <t>Davide</t>
  </si>
  <si>
    <t>00.36.42</t>
  </si>
  <si>
    <t>Wolts</t>
  </si>
  <si>
    <t>Tom</t>
  </si>
  <si>
    <t>00.36.45</t>
  </si>
  <si>
    <t>D`orazio</t>
  </si>
  <si>
    <t>Giovanni</t>
  </si>
  <si>
    <t>00.37.15</t>
  </si>
  <si>
    <t>Zervos</t>
  </si>
  <si>
    <t>Thi Kim Thu</t>
  </si>
  <si>
    <t>00.37.30</t>
  </si>
  <si>
    <t>Canestrari</t>
  </si>
  <si>
    <t>00.37.50</t>
  </si>
  <si>
    <t>Moncalieri</t>
  </si>
  <si>
    <t>00.37.55</t>
  </si>
  <si>
    <t>Battistelli</t>
  </si>
  <si>
    <t>Liviano</t>
  </si>
  <si>
    <t>00.38.22</t>
  </si>
  <si>
    <t>00.38.31</t>
  </si>
  <si>
    <t>00.38.34</t>
  </si>
  <si>
    <t>00.40.05</t>
  </si>
  <si>
    <t>Cicconi</t>
  </si>
  <si>
    <t>Gliberto</t>
  </si>
  <si>
    <t>00.40.45</t>
  </si>
  <si>
    <t>Tagliaferri</t>
  </si>
  <si>
    <t>Rinaldo</t>
  </si>
  <si>
    <t>00.40.59</t>
  </si>
  <si>
    <t>00.41.09</t>
  </si>
  <si>
    <t>00.41.17</t>
  </si>
  <si>
    <t>00.41.20</t>
  </si>
  <si>
    <t>00.41.28</t>
  </si>
  <si>
    <t>Di Tanna</t>
  </si>
  <si>
    <t>Nicola Amato</t>
  </si>
  <si>
    <t>00.42.13</t>
  </si>
  <si>
    <t>Pintus</t>
  </si>
  <si>
    <t>ASD Forza Maggiore</t>
  </si>
  <si>
    <t>00.42.30</t>
  </si>
  <si>
    <t>Fagioli</t>
  </si>
  <si>
    <t>00.42.54</t>
  </si>
  <si>
    <t>00.43.11</t>
  </si>
  <si>
    <t>00.43.46</t>
  </si>
  <si>
    <t>Gigli</t>
  </si>
  <si>
    <t>AnnaMaria</t>
  </si>
  <si>
    <t>00.43.51</t>
  </si>
  <si>
    <t>Aquilante</t>
  </si>
  <si>
    <t>Giuseppina</t>
  </si>
  <si>
    <t>00.44.07</t>
  </si>
  <si>
    <t>00.45.26</t>
  </si>
  <si>
    <t>Gambini</t>
  </si>
  <si>
    <t>00.45.57</t>
  </si>
  <si>
    <t>00.46.37</t>
  </si>
  <si>
    <t>00.46.47</t>
  </si>
  <si>
    <t>Raru</t>
  </si>
  <si>
    <t>Carmen</t>
  </si>
  <si>
    <t>00.46.56</t>
  </si>
  <si>
    <t>Sdruscia</t>
  </si>
  <si>
    <t>00.47.44</t>
  </si>
  <si>
    <t>Stocoro</t>
  </si>
  <si>
    <t>Anna Maria</t>
  </si>
  <si>
    <t>00.49.06</t>
  </si>
  <si>
    <t>00.50.03</t>
  </si>
  <si>
    <t>Valori</t>
  </si>
  <si>
    <t>Rosa</t>
  </si>
  <si>
    <t>00.50.12</t>
  </si>
  <si>
    <t>Bobboni</t>
  </si>
  <si>
    <t>Luca</t>
  </si>
  <si>
    <t>00.50.19</t>
  </si>
  <si>
    <t>Settimi</t>
  </si>
  <si>
    <t>Raffaele</t>
  </si>
  <si>
    <t>00.51.56</t>
  </si>
  <si>
    <t>00.53.06</t>
  </si>
  <si>
    <t>00.53.10</t>
  </si>
  <si>
    <t>Maratonina di Collevecchio</t>
  </si>
  <si>
    <t>Collevecchio (Rieti) Italia - Sabato 14/07/2012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</si>
  <si>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</si>
  <si>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</si>
  <si>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</si>
  <si>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</si>
  <si>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</si>
  <si>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</si>
  <si>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</si>
  <si>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</si>
  <si>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</si>
  <si>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</si>
  <si>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</si>
  <si>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Roberto</t>
  </si>
  <si>
    <t>SM-35</t>
  </si>
  <si>
    <t>SM-40</t>
  </si>
  <si>
    <t>UISP Avis Rieti</t>
  </si>
  <si>
    <t>Amat. M</t>
  </si>
  <si>
    <t>00.33.10</t>
  </si>
  <si>
    <t>Perelli</t>
  </si>
  <si>
    <t>Massimo</t>
  </si>
  <si>
    <t>SM-45</t>
  </si>
  <si>
    <t>Corsa dei Santi</t>
  </si>
  <si>
    <t>Raidich</t>
  </si>
  <si>
    <t>Uisp Roma</t>
  </si>
  <si>
    <t>Di Giulio</t>
  </si>
  <si>
    <t>Francesco</t>
  </si>
  <si>
    <t>00.33.58</t>
  </si>
  <si>
    <t>Massimiliano</t>
  </si>
  <si>
    <t>Cavallucci</t>
  </si>
  <si>
    <t>Marco</t>
  </si>
  <si>
    <t>Runners Sangemini</t>
  </si>
  <si>
    <t>00.34.25</t>
  </si>
  <si>
    <t>Pietro</t>
  </si>
  <si>
    <t>SM-50</t>
  </si>
  <si>
    <t>Giorgio</t>
  </si>
  <si>
    <t>De Dominicis</t>
  </si>
  <si>
    <t>Cesare</t>
  </si>
  <si>
    <t>AtleticoUisp Monterotondo</t>
  </si>
  <si>
    <t>Stefano</t>
  </si>
  <si>
    <t>Atletica Fiano Romano</t>
  </si>
  <si>
    <t>SM-55</t>
  </si>
  <si>
    <t>Brescini</t>
  </si>
  <si>
    <t>Fabio</t>
  </si>
  <si>
    <t>GS Bancari Romani</t>
  </si>
  <si>
    <t>Andrea</t>
  </si>
  <si>
    <t>Indipendente</t>
  </si>
  <si>
    <t>Massarelli</t>
  </si>
  <si>
    <t>Myricae</t>
  </si>
  <si>
    <t>Bortoloni</t>
  </si>
  <si>
    <t>Natale</t>
  </si>
  <si>
    <t>SM-60</t>
  </si>
  <si>
    <t>Ferrari</t>
  </si>
  <si>
    <t>Valentina</t>
  </si>
  <si>
    <t>Amat. F</t>
  </si>
  <si>
    <t>Atletica La Sbarra</t>
  </si>
  <si>
    <t>De Luca Rapone</t>
  </si>
  <si>
    <t>Vincenzo</t>
  </si>
  <si>
    <t>ASD Enea Roma</t>
  </si>
  <si>
    <t>Di Somma</t>
  </si>
  <si>
    <t>Panebianco</t>
  </si>
  <si>
    <t>Antonio</t>
  </si>
  <si>
    <t>Vittorio</t>
  </si>
  <si>
    <t>SF-35</t>
  </si>
  <si>
    <t>Amatori Podistica Terni</t>
  </si>
  <si>
    <t>SF-50</t>
  </si>
  <si>
    <t>Paris</t>
  </si>
  <si>
    <t>Filiberto</t>
  </si>
  <si>
    <t>SM-70</t>
  </si>
  <si>
    <t>SF-45</t>
  </si>
  <si>
    <t>Tundo</t>
  </si>
  <si>
    <t>Mario Donato Luigi</t>
  </si>
  <si>
    <t>Santarelli</t>
  </si>
  <si>
    <t>Patrizia</t>
  </si>
  <si>
    <t>SF-55</t>
  </si>
  <si>
    <t>Iacobelli</t>
  </si>
  <si>
    <t>Letizia</t>
  </si>
  <si>
    <t>Paolo</t>
  </si>
  <si>
    <t>SM-65</t>
  </si>
  <si>
    <t>SM-75</t>
  </si>
  <si>
    <t>Orsingher</t>
  </si>
  <si>
    <t>Enzo</t>
  </si>
  <si>
    <t>ASD Atletica Vita</t>
  </si>
  <si>
    <t>Mozzetti</t>
  </si>
  <si>
    <t>Bruno</t>
  </si>
  <si>
    <t>Mancini</t>
  </si>
  <si>
    <t>Domenico</t>
  </si>
  <si>
    <t>Antonini</t>
  </si>
  <si>
    <t>Gian Luigi</t>
  </si>
  <si>
    <t>Giordano</t>
  </si>
  <si>
    <t>Mario</t>
  </si>
  <si>
    <t>Ciocchetti</t>
  </si>
  <si>
    <t>Silvana</t>
  </si>
  <si>
    <t>SF-60</t>
  </si>
  <si>
    <t>Astra Roma</t>
  </si>
  <si>
    <t>Quotidiano</t>
  </si>
  <si>
    <t>Maria Teresa</t>
  </si>
  <si>
    <t>Alessandro</t>
  </si>
  <si>
    <t>Sconocchia</t>
  </si>
  <si>
    <t>Renzo</t>
  </si>
  <si>
    <t>A.S.D. Podistica Solidarietà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</si>
</sst>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  <numFmt numFmtId="168" formatCode="[hh]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vertical="center"/>
    </xf>
    <xf numFmtId="0" fontId="13" fillId="4" borderId="4" xfId="0" applyNumberFormat="1" applyFont="1" applyFill="1" applyBorder="1" applyAlignment="1">
      <alignment horizontal="center" vertical="center"/>
    </xf>
    <xf numFmtId="165" fontId="13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2" t="s">
        <v>169</v>
      </c>
      <c r="B1" s="32"/>
      <c r="C1" s="32"/>
      <c r="D1" s="32"/>
      <c r="E1" s="32"/>
      <c r="F1" s="32"/>
      <c r="G1" s="32"/>
      <c r="H1" s="32"/>
      <c r="I1" s="32"/>
    </row>
    <row r="2" spans="1:9" ht="24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9" ht="24" customHeight="1">
      <c r="A3" s="34" t="s">
        <v>170</v>
      </c>
      <c r="B3" s="34"/>
      <c r="C3" s="34"/>
      <c r="D3" s="34"/>
      <c r="E3" s="34"/>
      <c r="F3" s="34"/>
      <c r="G3" s="34"/>
      <c r="H3" s="3" t="s">
        <v>172</v>
      </c>
      <c r="I3" s="4">
        <v>8</v>
      </c>
    </row>
    <row r="4" spans="1:9" ht="37.5" customHeight="1">
      <c r="A4" s="5" t="s">
        <v>173</v>
      </c>
      <c r="B4" s="6" t="s">
        <v>174</v>
      </c>
      <c r="C4" s="7" t="s">
        <v>175</v>
      </c>
      <c r="D4" s="7" t="s">
        <v>176</v>
      </c>
      <c r="E4" s="8" t="s">
        <v>177</v>
      </c>
      <c r="F4" s="7" t="s">
        <v>178</v>
      </c>
      <c r="G4" s="7" t="s">
        <v>179</v>
      </c>
      <c r="H4" s="9" t="s">
        <v>180</v>
      </c>
      <c r="I4" s="9" t="s">
        <v>181</v>
      </c>
    </row>
    <row r="5" spans="1:9" s="12" customFormat="1" ht="15" customHeight="1">
      <c r="A5" s="10">
        <v>1</v>
      </c>
      <c r="B5" s="19" t="s">
        <v>0</v>
      </c>
      <c r="C5" s="19" t="s">
        <v>1</v>
      </c>
      <c r="D5" s="22" t="s">
        <v>184</v>
      </c>
      <c r="E5" s="19" t="s">
        <v>2</v>
      </c>
      <c r="F5" s="22" t="s">
        <v>3</v>
      </c>
      <c r="G5" s="10" t="str">
        <f aca="true" t="shared" si="0" ref="G5:G68">TEXT(INT((HOUR(F5)*3600+MINUTE(F5)*60+SECOND(F5))/$I$3/60),"0")&amp;"."&amp;TEXT(MOD((HOUR(F5)*3600+MINUTE(F5)*60+SECOND(F5))/$I$3,60),"00")&amp;"/km"</f>
        <v>3.25/km</v>
      </c>
      <c r="H5" s="11">
        <f aca="true" t="shared" si="1" ref="H5:H12">F5-$F$5</f>
        <v>0</v>
      </c>
      <c r="I5" s="11">
        <f>F5-INDEX($F$5:$F$942,MATCH(D5,$D$5:$D$942,0))</f>
        <v>0</v>
      </c>
    </row>
    <row r="6" spans="1:9" s="12" customFormat="1" ht="15" customHeight="1">
      <c r="A6" s="13">
        <v>2</v>
      </c>
      <c r="B6" s="20" t="s">
        <v>188</v>
      </c>
      <c r="C6" s="20" t="s">
        <v>189</v>
      </c>
      <c r="D6" s="23" t="s">
        <v>190</v>
      </c>
      <c r="E6" s="20" t="s">
        <v>191</v>
      </c>
      <c r="F6" s="23" t="s">
        <v>4</v>
      </c>
      <c r="G6" s="13" t="str">
        <f t="shared" si="0"/>
        <v>3.33/km</v>
      </c>
      <c r="H6" s="14">
        <f t="shared" si="1"/>
        <v>0.0007060185185185155</v>
      </c>
      <c r="I6" s="14">
        <f>F6-INDEX($F$5:$F$942,MATCH(D6,$D$5:$D$942,0))</f>
        <v>0</v>
      </c>
    </row>
    <row r="7" spans="1:9" s="12" customFormat="1" ht="15" customHeight="1">
      <c r="A7" s="13">
        <v>3</v>
      </c>
      <c r="B7" s="20" t="s">
        <v>5</v>
      </c>
      <c r="C7" s="20" t="s">
        <v>6</v>
      </c>
      <c r="D7" s="23" t="s">
        <v>186</v>
      </c>
      <c r="E7" s="20" t="s">
        <v>200</v>
      </c>
      <c r="F7" s="23" t="s">
        <v>7</v>
      </c>
      <c r="G7" s="13" t="str">
        <f t="shared" si="0"/>
        <v>3.36/km</v>
      </c>
      <c r="H7" s="14">
        <f t="shared" si="1"/>
        <v>0.0009837962962962951</v>
      </c>
      <c r="I7" s="14">
        <f>F7-INDEX($F$5:$F$942,MATCH(D7,$D$5:$D$942,0))</f>
        <v>0</v>
      </c>
    </row>
    <row r="8" spans="1:9" s="12" customFormat="1" ht="15" customHeight="1">
      <c r="A8" s="13">
        <v>4</v>
      </c>
      <c r="B8" s="20" t="s">
        <v>8</v>
      </c>
      <c r="C8" s="20" t="s">
        <v>206</v>
      </c>
      <c r="D8" s="23" t="s">
        <v>190</v>
      </c>
      <c r="E8" s="20" t="s">
        <v>9</v>
      </c>
      <c r="F8" s="23" t="s">
        <v>10</v>
      </c>
      <c r="G8" s="13" t="str">
        <f t="shared" si="0"/>
        <v>3.39/km</v>
      </c>
      <c r="H8" s="14">
        <f t="shared" si="1"/>
        <v>0.001307870370370369</v>
      </c>
      <c r="I8" s="14">
        <f>F8-INDEX($F$5:$F$942,MATCH(D8,$D$5:$D$942,0))</f>
        <v>0.0006018518518518534</v>
      </c>
    </row>
    <row r="9" spans="1:9" s="12" customFormat="1" ht="15" customHeight="1">
      <c r="A9" s="13">
        <v>5</v>
      </c>
      <c r="B9" s="20" t="s">
        <v>11</v>
      </c>
      <c r="C9" s="20" t="s">
        <v>12</v>
      </c>
      <c r="D9" s="23" t="s">
        <v>184</v>
      </c>
      <c r="E9" s="20" t="s">
        <v>13</v>
      </c>
      <c r="F9" s="23" t="s">
        <v>14</v>
      </c>
      <c r="G9" s="13" t="str">
        <f t="shared" si="0"/>
        <v>3.40/km</v>
      </c>
      <c r="H9" s="14">
        <f t="shared" si="1"/>
        <v>0.0013657407407407368</v>
      </c>
      <c r="I9" s="14">
        <f>F9-INDEX($F$5:$F$942,MATCH(D9,$D$5:$D$942,0))</f>
        <v>0.0013657407407407368</v>
      </c>
    </row>
    <row r="10" spans="1:9" s="12" customFormat="1" ht="15" customHeight="1">
      <c r="A10" s="13">
        <v>6</v>
      </c>
      <c r="B10" s="20" t="s">
        <v>198</v>
      </c>
      <c r="C10" s="20" t="s">
        <v>199</v>
      </c>
      <c r="D10" s="23" t="s">
        <v>190</v>
      </c>
      <c r="E10" s="20" t="s">
        <v>200</v>
      </c>
      <c r="F10" s="23" t="s">
        <v>15</v>
      </c>
      <c r="G10" s="13" t="str">
        <f t="shared" si="0"/>
        <v>3.41/km</v>
      </c>
      <c r="H10" s="14">
        <f aca="true" t="shared" si="2" ref="H10:H73">F10-$F$5</f>
        <v>0.0014120370370370346</v>
      </c>
      <c r="I10" s="14">
        <f>F10-INDEX($F$5:$F$942,MATCH(D10,$D$5:$D$942,0))</f>
        <v>0.000706018518518519</v>
      </c>
    </row>
    <row r="11" spans="1:9" s="12" customFormat="1" ht="15" customHeight="1">
      <c r="A11" s="13">
        <v>7</v>
      </c>
      <c r="B11" s="20" t="s">
        <v>194</v>
      </c>
      <c r="C11" s="20" t="s">
        <v>195</v>
      </c>
      <c r="D11" s="23" t="s">
        <v>190</v>
      </c>
      <c r="E11" s="20" t="s">
        <v>185</v>
      </c>
      <c r="F11" s="23" t="s">
        <v>16</v>
      </c>
      <c r="G11" s="13" t="str">
        <f t="shared" si="0"/>
        <v>3.42/km</v>
      </c>
      <c r="H11" s="14">
        <f t="shared" si="2"/>
        <v>0.0015393518518518473</v>
      </c>
      <c r="I11" s="14">
        <f>F11-INDEX($F$5:$F$942,MATCH(D11,$D$5:$D$942,0))</f>
        <v>0.0008333333333333318</v>
      </c>
    </row>
    <row r="12" spans="1:9" s="12" customFormat="1" ht="15" customHeight="1">
      <c r="A12" s="13">
        <v>8</v>
      </c>
      <c r="B12" s="20" t="s">
        <v>17</v>
      </c>
      <c r="C12" s="20" t="s">
        <v>212</v>
      </c>
      <c r="D12" s="23" t="s">
        <v>203</v>
      </c>
      <c r="E12" s="20" t="s">
        <v>18</v>
      </c>
      <c r="F12" s="23" t="s">
        <v>19</v>
      </c>
      <c r="G12" s="13" t="str">
        <f t="shared" si="0"/>
        <v>3.42/km</v>
      </c>
      <c r="H12" s="14">
        <f t="shared" si="2"/>
        <v>0.001585648148148145</v>
      </c>
      <c r="I12" s="14">
        <f>F12-INDEX($F$5:$F$942,MATCH(D12,$D$5:$D$942,0))</f>
        <v>0</v>
      </c>
    </row>
    <row r="13" spans="1:9" ht="15" customHeight="1">
      <c r="A13" s="13">
        <v>9</v>
      </c>
      <c r="B13" s="20" t="s">
        <v>20</v>
      </c>
      <c r="C13" s="20" t="s">
        <v>266</v>
      </c>
      <c r="D13" s="23" t="s">
        <v>183</v>
      </c>
      <c r="E13" s="20" t="s">
        <v>224</v>
      </c>
      <c r="F13" s="23" t="s">
        <v>21</v>
      </c>
      <c r="G13" s="13" t="str">
        <f t="shared" si="0"/>
        <v>3.43/km</v>
      </c>
      <c r="H13" s="14">
        <f t="shared" si="2"/>
        <v>0.0016782407407407406</v>
      </c>
      <c r="I13" s="14">
        <f>F13-INDEX($F$5:$F$942,MATCH(D13,$D$5:$D$942,0))</f>
        <v>0</v>
      </c>
    </row>
    <row r="14" spans="1:9" ht="15" customHeight="1">
      <c r="A14" s="13">
        <v>10</v>
      </c>
      <c r="B14" s="20" t="s">
        <v>205</v>
      </c>
      <c r="C14" s="20" t="s">
        <v>22</v>
      </c>
      <c r="D14" s="23" t="s">
        <v>184</v>
      </c>
      <c r="E14" s="20" t="s">
        <v>23</v>
      </c>
      <c r="F14" s="23" t="s">
        <v>24</v>
      </c>
      <c r="G14" s="13" t="str">
        <f t="shared" si="0"/>
        <v>3.46/km</v>
      </c>
      <c r="H14" s="14">
        <f t="shared" si="2"/>
        <v>0.001932870370370366</v>
      </c>
      <c r="I14" s="14">
        <f>F14-INDEX($F$5:$F$942,MATCH(D14,$D$5:$D$942,0))</f>
        <v>0.001932870370370366</v>
      </c>
    </row>
    <row r="15" spans="1:9" ht="15" customHeight="1">
      <c r="A15" s="13">
        <v>11</v>
      </c>
      <c r="B15" s="20" t="s">
        <v>192</v>
      </c>
      <c r="C15" s="20" t="s">
        <v>182</v>
      </c>
      <c r="D15" s="23" t="s">
        <v>183</v>
      </c>
      <c r="E15" s="20" t="s">
        <v>193</v>
      </c>
      <c r="F15" s="23" t="s">
        <v>25</v>
      </c>
      <c r="G15" s="13" t="str">
        <f t="shared" si="0"/>
        <v>3.49/km</v>
      </c>
      <c r="H15" s="14">
        <f t="shared" si="2"/>
        <v>0.0022337962962962928</v>
      </c>
      <c r="I15" s="14">
        <f>F15-INDEX($F$5:$F$942,MATCH(D15,$D$5:$D$942,0))</f>
        <v>0.0005555555555555522</v>
      </c>
    </row>
    <row r="16" spans="1:9" ht="15" customHeight="1">
      <c r="A16" s="13">
        <v>12</v>
      </c>
      <c r="B16" s="20" t="s">
        <v>26</v>
      </c>
      <c r="C16" s="20" t="s">
        <v>208</v>
      </c>
      <c r="D16" s="23" t="s">
        <v>203</v>
      </c>
      <c r="E16" s="20" t="s">
        <v>23</v>
      </c>
      <c r="F16" s="23" t="s">
        <v>27</v>
      </c>
      <c r="G16" s="13" t="str">
        <f t="shared" si="0"/>
        <v>3.52/km</v>
      </c>
      <c r="H16" s="14">
        <f t="shared" si="2"/>
        <v>0.0024999999999999953</v>
      </c>
      <c r="I16" s="14">
        <f>F16-INDEX($F$5:$F$942,MATCH(D16,$D$5:$D$942,0))</f>
        <v>0.0009143518518518502</v>
      </c>
    </row>
    <row r="17" spans="1:9" ht="15" customHeight="1">
      <c r="A17" s="13">
        <v>13</v>
      </c>
      <c r="B17" s="20" t="s">
        <v>28</v>
      </c>
      <c r="C17" s="20" t="s">
        <v>212</v>
      </c>
      <c r="D17" s="23" t="s">
        <v>186</v>
      </c>
      <c r="E17" s="20" t="s">
        <v>29</v>
      </c>
      <c r="F17" s="23" t="s">
        <v>30</v>
      </c>
      <c r="G17" s="13" t="str">
        <f t="shared" si="0"/>
        <v>3.55/km</v>
      </c>
      <c r="H17" s="14">
        <f t="shared" si="2"/>
        <v>0.002777777777777775</v>
      </c>
      <c r="I17" s="14">
        <f>F17-INDEX($F$5:$F$942,MATCH(D17,$D$5:$D$942,0))</f>
        <v>0.0017939814814814797</v>
      </c>
    </row>
    <row r="18" spans="1:9" ht="15" customHeight="1">
      <c r="A18" s="13">
        <v>14</v>
      </c>
      <c r="B18" s="20" t="s">
        <v>31</v>
      </c>
      <c r="C18" s="20" t="s">
        <v>197</v>
      </c>
      <c r="D18" s="23" t="s">
        <v>184</v>
      </c>
      <c r="E18" s="20" t="s">
        <v>13</v>
      </c>
      <c r="F18" s="23" t="s">
        <v>32</v>
      </c>
      <c r="G18" s="13" t="str">
        <f t="shared" si="0"/>
        <v>3.56/km</v>
      </c>
      <c r="H18" s="14">
        <f t="shared" si="2"/>
        <v>0.002812499999999999</v>
      </c>
      <c r="I18" s="14">
        <f>F18-INDEX($F$5:$F$942,MATCH(D18,$D$5:$D$942,0))</f>
        <v>0.002812499999999999</v>
      </c>
    </row>
    <row r="19" spans="1:9" ht="15" customHeight="1">
      <c r="A19" s="13">
        <v>15</v>
      </c>
      <c r="B19" s="20" t="s">
        <v>33</v>
      </c>
      <c r="C19" s="20" t="s">
        <v>34</v>
      </c>
      <c r="D19" s="23" t="s">
        <v>183</v>
      </c>
      <c r="E19" s="20" t="s">
        <v>35</v>
      </c>
      <c r="F19" s="23" t="s">
        <v>36</v>
      </c>
      <c r="G19" s="13" t="str">
        <f t="shared" si="0"/>
        <v>3.56/km</v>
      </c>
      <c r="H19" s="14">
        <f t="shared" si="2"/>
        <v>0.0028587962962962933</v>
      </c>
      <c r="I19" s="14">
        <f>F19-INDEX($F$5:$F$942,MATCH(D19,$D$5:$D$942,0))</f>
        <v>0.0011805555555555527</v>
      </c>
    </row>
    <row r="20" spans="1:9" ht="15" customHeight="1">
      <c r="A20" s="13">
        <v>16</v>
      </c>
      <c r="B20" s="20" t="s">
        <v>37</v>
      </c>
      <c r="C20" s="20" t="s">
        <v>38</v>
      </c>
      <c r="D20" s="23" t="s">
        <v>184</v>
      </c>
      <c r="E20" s="20" t="s">
        <v>209</v>
      </c>
      <c r="F20" s="23" t="s">
        <v>39</v>
      </c>
      <c r="G20" s="13" t="str">
        <f t="shared" si="0"/>
        <v>4.00/km</v>
      </c>
      <c r="H20" s="14">
        <f t="shared" si="2"/>
        <v>0.0032175925925925913</v>
      </c>
      <c r="I20" s="14">
        <f>F20-INDEX($F$5:$F$942,MATCH(D20,$D$5:$D$942,0))</f>
        <v>0.0032175925925925913</v>
      </c>
    </row>
    <row r="21" spans="1:9" ht="15" customHeight="1">
      <c r="A21" s="13">
        <v>17</v>
      </c>
      <c r="B21" s="20" t="s">
        <v>40</v>
      </c>
      <c r="C21" s="20" t="s">
        <v>41</v>
      </c>
      <c r="D21" s="23" t="s">
        <v>184</v>
      </c>
      <c r="E21" s="20" t="s">
        <v>29</v>
      </c>
      <c r="F21" s="23" t="s">
        <v>42</v>
      </c>
      <c r="G21" s="13" t="str">
        <f t="shared" si="0"/>
        <v>4.01/km</v>
      </c>
      <c r="H21" s="14">
        <f t="shared" si="2"/>
        <v>0.0033449074074074006</v>
      </c>
      <c r="I21" s="14">
        <f>F21-INDEX($F$5:$F$942,MATCH(D21,$D$5:$D$942,0))</f>
        <v>0.0033449074074074006</v>
      </c>
    </row>
    <row r="22" spans="1:9" ht="15" customHeight="1">
      <c r="A22" s="13">
        <v>18</v>
      </c>
      <c r="B22" s="20" t="s">
        <v>43</v>
      </c>
      <c r="C22" s="20" t="s">
        <v>44</v>
      </c>
      <c r="D22" s="23" t="s">
        <v>203</v>
      </c>
      <c r="E22" s="20" t="s">
        <v>45</v>
      </c>
      <c r="F22" s="23" t="s">
        <v>46</v>
      </c>
      <c r="G22" s="13" t="str">
        <f t="shared" si="0"/>
        <v>4.04/km</v>
      </c>
      <c r="H22" s="14">
        <f t="shared" si="2"/>
        <v>0.00361111111111111</v>
      </c>
      <c r="I22" s="14">
        <f>F22-INDEX($F$5:$F$942,MATCH(D22,$D$5:$D$942,0))</f>
        <v>0.002025462962962965</v>
      </c>
    </row>
    <row r="23" spans="1:9" ht="15" customHeight="1">
      <c r="A23" s="13">
        <v>19</v>
      </c>
      <c r="B23" s="20" t="s">
        <v>47</v>
      </c>
      <c r="C23" s="20" t="s">
        <v>202</v>
      </c>
      <c r="D23" s="23" t="s">
        <v>186</v>
      </c>
      <c r="E23" s="20" t="s">
        <v>13</v>
      </c>
      <c r="F23" s="23" t="s">
        <v>48</v>
      </c>
      <c r="G23" s="13" t="str">
        <f t="shared" si="0"/>
        <v>4.08/km</v>
      </c>
      <c r="H23" s="14">
        <f t="shared" si="2"/>
        <v>0.003981481481481478</v>
      </c>
      <c r="I23" s="14">
        <f>F23-INDEX($F$5:$F$942,MATCH(D23,$D$5:$D$942,0))</f>
        <v>0.002997685185185183</v>
      </c>
    </row>
    <row r="24" spans="1:9" ht="15" customHeight="1">
      <c r="A24" s="13">
        <v>20</v>
      </c>
      <c r="B24" s="20" t="s">
        <v>49</v>
      </c>
      <c r="C24" s="20" t="s">
        <v>50</v>
      </c>
      <c r="D24" s="23" t="s">
        <v>203</v>
      </c>
      <c r="E24" s="20" t="s">
        <v>51</v>
      </c>
      <c r="F24" s="23" t="s">
        <v>187</v>
      </c>
      <c r="G24" s="13" t="str">
        <f t="shared" si="0"/>
        <v>4.09/km</v>
      </c>
      <c r="H24" s="14">
        <f t="shared" si="2"/>
        <v>0.0040277777777777725</v>
      </c>
      <c r="I24" s="14">
        <f>F24-INDEX($F$5:$F$942,MATCH(D24,$D$5:$D$942,0))</f>
        <v>0.0024421296296296274</v>
      </c>
    </row>
    <row r="25" spans="1:9" ht="15" customHeight="1">
      <c r="A25" s="13">
        <v>21</v>
      </c>
      <c r="B25" s="20" t="s">
        <v>52</v>
      </c>
      <c r="C25" s="20" t="s">
        <v>53</v>
      </c>
      <c r="D25" s="23" t="s">
        <v>203</v>
      </c>
      <c r="E25" s="20" t="s">
        <v>191</v>
      </c>
      <c r="F25" s="23" t="s">
        <v>54</v>
      </c>
      <c r="G25" s="13" t="str">
        <f t="shared" si="0"/>
        <v>4.09/km</v>
      </c>
      <c r="H25" s="14">
        <f t="shared" si="2"/>
        <v>0.0040625</v>
      </c>
      <c r="I25" s="14">
        <f>F25-INDEX($F$5:$F$942,MATCH(D25,$D$5:$D$942,0))</f>
        <v>0.002476851851851855</v>
      </c>
    </row>
    <row r="26" spans="1:9" ht="15" customHeight="1">
      <c r="A26" s="13">
        <v>22</v>
      </c>
      <c r="B26" s="20" t="s">
        <v>55</v>
      </c>
      <c r="C26" s="20" t="s">
        <v>226</v>
      </c>
      <c r="D26" s="23" t="s">
        <v>190</v>
      </c>
      <c r="E26" s="20" t="s">
        <v>45</v>
      </c>
      <c r="F26" s="23" t="s">
        <v>56</v>
      </c>
      <c r="G26" s="13" t="str">
        <f t="shared" si="0"/>
        <v>4.11/km</v>
      </c>
      <c r="H26" s="14">
        <f t="shared" si="2"/>
        <v>0.004270833333333328</v>
      </c>
      <c r="I26" s="14">
        <f>F26-INDEX($F$5:$F$942,MATCH(D26,$D$5:$D$942,0))</f>
        <v>0.0035648148148148123</v>
      </c>
    </row>
    <row r="27" spans="1:9" ht="15" customHeight="1">
      <c r="A27" s="13">
        <v>23</v>
      </c>
      <c r="B27" s="20" t="s">
        <v>57</v>
      </c>
      <c r="C27" s="20" t="s">
        <v>58</v>
      </c>
      <c r="D27" s="23" t="s">
        <v>220</v>
      </c>
      <c r="E27" s="20" t="s">
        <v>13</v>
      </c>
      <c r="F27" s="23" t="s">
        <v>59</v>
      </c>
      <c r="G27" s="13" t="str">
        <f t="shared" si="0"/>
        <v>4.13/km</v>
      </c>
      <c r="H27" s="14">
        <f t="shared" si="2"/>
        <v>0.004444444444444438</v>
      </c>
      <c r="I27" s="14">
        <f>F27-INDEX($F$5:$F$942,MATCH(D27,$D$5:$D$942,0))</f>
        <v>0</v>
      </c>
    </row>
    <row r="28" spans="1:9" ht="15" customHeight="1">
      <c r="A28" s="13">
        <v>24</v>
      </c>
      <c r="B28" s="20" t="s">
        <v>60</v>
      </c>
      <c r="C28" s="20" t="s">
        <v>246</v>
      </c>
      <c r="D28" s="23" t="s">
        <v>190</v>
      </c>
      <c r="E28" s="20" t="s">
        <v>2</v>
      </c>
      <c r="F28" s="23" t="s">
        <v>196</v>
      </c>
      <c r="G28" s="13" t="str">
        <f t="shared" si="0"/>
        <v>4.15/km</v>
      </c>
      <c r="H28" s="14">
        <f t="shared" si="2"/>
        <v>0.004583333333333332</v>
      </c>
      <c r="I28" s="14">
        <f>F28-INDEX($F$5:$F$942,MATCH(D28,$D$5:$D$942,0))</f>
        <v>0.003877314814814816</v>
      </c>
    </row>
    <row r="29" spans="1:9" ht="15" customHeight="1">
      <c r="A29" s="13">
        <v>25</v>
      </c>
      <c r="B29" s="20" t="s">
        <v>61</v>
      </c>
      <c r="C29" s="20" t="s">
        <v>195</v>
      </c>
      <c r="D29" s="23" t="s">
        <v>184</v>
      </c>
      <c r="E29" s="20" t="s">
        <v>207</v>
      </c>
      <c r="F29" s="23" t="s">
        <v>62</v>
      </c>
      <c r="G29" s="13" t="str">
        <f t="shared" si="0"/>
        <v>4.16/km</v>
      </c>
      <c r="H29" s="14">
        <f t="shared" si="2"/>
        <v>0.004687499999999997</v>
      </c>
      <c r="I29" s="14">
        <f>F29-INDEX($F$5:$F$942,MATCH(D29,$D$5:$D$942,0))</f>
        <v>0.004687499999999997</v>
      </c>
    </row>
    <row r="30" spans="1:9" ht="15" customHeight="1">
      <c r="A30" s="13">
        <v>26</v>
      </c>
      <c r="B30" s="20" t="s">
        <v>63</v>
      </c>
      <c r="C30" s="20" t="s">
        <v>208</v>
      </c>
      <c r="D30" s="23" t="s">
        <v>210</v>
      </c>
      <c r="E30" s="20" t="s">
        <v>64</v>
      </c>
      <c r="F30" s="23" t="s">
        <v>65</v>
      </c>
      <c r="G30" s="13" t="str">
        <f t="shared" si="0"/>
        <v>4.17/km</v>
      </c>
      <c r="H30" s="14">
        <f t="shared" si="2"/>
        <v>0.004826388888888887</v>
      </c>
      <c r="I30" s="14">
        <f>F30-INDEX($F$5:$F$942,MATCH(D30,$D$5:$D$942,0))</f>
        <v>0</v>
      </c>
    </row>
    <row r="31" spans="1:9" ht="15" customHeight="1">
      <c r="A31" s="13">
        <v>27</v>
      </c>
      <c r="B31" s="20" t="s">
        <v>66</v>
      </c>
      <c r="C31" s="20" t="s">
        <v>214</v>
      </c>
      <c r="D31" s="23" t="s">
        <v>190</v>
      </c>
      <c r="E31" s="20" t="s">
        <v>191</v>
      </c>
      <c r="F31" s="23" t="s">
        <v>67</v>
      </c>
      <c r="G31" s="13" t="str">
        <f t="shared" si="0"/>
        <v>4.18/km</v>
      </c>
      <c r="H31" s="14">
        <f t="shared" si="2"/>
        <v>0.004872685185185181</v>
      </c>
      <c r="I31" s="14">
        <f>F31-INDEX($F$5:$F$942,MATCH(D31,$D$5:$D$942,0))</f>
        <v>0.004166666666666666</v>
      </c>
    </row>
    <row r="32" spans="1:9" ht="15" customHeight="1">
      <c r="A32" s="13">
        <v>28</v>
      </c>
      <c r="B32" s="20" t="s">
        <v>211</v>
      </c>
      <c r="C32" s="20" t="s">
        <v>212</v>
      </c>
      <c r="D32" s="23" t="s">
        <v>203</v>
      </c>
      <c r="E32" s="20" t="s">
        <v>191</v>
      </c>
      <c r="F32" s="23" t="s">
        <v>201</v>
      </c>
      <c r="G32" s="13" t="str">
        <f t="shared" si="0"/>
        <v>4.18/km</v>
      </c>
      <c r="H32" s="14">
        <f t="shared" si="2"/>
        <v>0.004895833333333328</v>
      </c>
      <c r="I32" s="14">
        <f>F32-INDEX($F$5:$F$942,MATCH(D32,$D$5:$D$942,0))</f>
        <v>0.0033101851851851834</v>
      </c>
    </row>
    <row r="33" spans="1:9" ht="15" customHeight="1">
      <c r="A33" s="13">
        <v>29</v>
      </c>
      <c r="B33" s="20" t="s">
        <v>68</v>
      </c>
      <c r="C33" s="20" t="s">
        <v>69</v>
      </c>
      <c r="D33" s="23" t="s">
        <v>190</v>
      </c>
      <c r="E33" s="20" t="s">
        <v>70</v>
      </c>
      <c r="F33" s="23" t="s">
        <v>71</v>
      </c>
      <c r="G33" s="13" t="str">
        <f t="shared" si="0"/>
        <v>4.20/km</v>
      </c>
      <c r="H33" s="14">
        <f t="shared" si="2"/>
        <v>0.005081018518518516</v>
      </c>
      <c r="I33" s="14">
        <f>F33-INDEX($F$5:$F$942,MATCH(D33,$D$5:$D$942,0))</f>
        <v>0.004375</v>
      </c>
    </row>
    <row r="34" spans="1:9" ht="15" customHeight="1">
      <c r="A34" s="13">
        <v>30</v>
      </c>
      <c r="B34" s="20" t="s">
        <v>72</v>
      </c>
      <c r="C34" s="20" t="s">
        <v>73</v>
      </c>
      <c r="D34" s="23" t="s">
        <v>190</v>
      </c>
      <c r="E34" s="20" t="s">
        <v>213</v>
      </c>
      <c r="F34" s="23" t="s">
        <v>74</v>
      </c>
      <c r="G34" s="13" t="str">
        <f t="shared" si="0"/>
        <v>4.24/km</v>
      </c>
      <c r="H34" s="14">
        <f t="shared" si="2"/>
        <v>0.0054513888888888876</v>
      </c>
      <c r="I34" s="14">
        <f>F34-INDEX($F$5:$F$942,MATCH(D34,$D$5:$D$942,0))</f>
        <v>0.004745370370370372</v>
      </c>
    </row>
    <row r="35" spans="1:9" ht="15" customHeight="1">
      <c r="A35" s="13">
        <v>31</v>
      </c>
      <c r="B35" s="20" t="s">
        <v>216</v>
      </c>
      <c r="C35" s="20" t="s">
        <v>204</v>
      </c>
      <c r="D35" s="23" t="s">
        <v>190</v>
      </c>
      <c r="E35" s="20" t="s">
        <v>217</v>
      </c>
      <c r="F35" s="23" t="s">
        <v>75</v>
      </c>
      <c r="G35" s="13" t="str">
        <f t="shared" si="0"/>
        <v>4.25/km</v>
      </c>
      <c r="H35" s="14">
        <f t="shared" si="2"/>
        <v>0.005543981481481483</v>
      </c>
      <c r="I35" s="14">
        <f>F35-INDEX($F$5:$F$942,MATCH(D35,$D$5:$D$942,0))</f>
        <v>0.0048379629629629675</v>
      </c>
    </row>
    <row r="36" spans="1:9" ht="15" customHeight="1">
      <c r="A36" s="13">
        <v>32</v>
      </c>
      <c r="B36" s="20" t="s">
        <v>225</v>
      </c>
      <c r="C36" s="20" t="s">
        <v>226</v>
      </c>
      <c r="D36" s="23" t="s">
        <v>203</v>
      </c>
      <c r="E36" s="20" t="s">
        <v>227</v>
      </c>
      <c r="F36" s="23" t="s">
        <v>76</v>
      </c>
      <c r="G36" s="13" t="str">
        <f t="shared" si="0"/>
        <v>4.29/km</v>
      </c>
      <c r="H36" s="14">
        <f t="shared" si="2"/>
        <v>0.005879629629629627</v>
      </c>
      <c r="I36" s="14">
        <f>F36-INDEX($F$5:$F$942,MATCH(D36,$D$5:$D$942,0))</f>
        <v>0.004293981481481482</v>
      </c>
    </row>
    <row r="37" spans="1:9" ht="15" customHeight="1">
      <c r="A37" s="13">
        <v>33</v>
      </c>
      <c r="B37" s="20" t="s">
        <v>77</v>
      </c>
      <c r="C37" s="20" t="s">
        <v>78</v>
      </c>
      <c r="D37" s="23" t="s">
        <v>210</v>
      </c>
      <c r="E37" s="20" t="s">
        <v>79</v>
      </c>
      <c r="F37" s="23" t="s">
        <v>80</v>
      </c>
      <c r="G37" s="13" t="str">
        <f t="shared" si="0"/>
        <v>4.30/km</v>
      </c>
      <c r="H37" s="14">
        <f t="shared" si="2"/>
        <v>0.0059490740740740684</v>
      </c>
      <c r="I37" s="14">
        <f>F37-INDEX($F$5:$F$942,MATCH(D37,$D$5:$D$942,0))</f>
        <v>0.0011226851851851814</v>
      </c>
    </row>
    <row r="38" spans="1:9" ht="15" customHeight="1">
      <c r="A38" s="13">
        <v>34</v>
      </c>
      <c r="B38" s="20" t="s">
        <v>229</v>
      </c>
      <c r="C38" s="20" t="s">
        <v>230</v>
      </c>
      <c r="D38" s="23" t="s">
        <v>220</v>
      </c>
      <c r="E38" s="20" t="s">
        <v>191</v>
      </c>
      <c r="F38" s="23" t="s">
        <v>81</v>
      </c>
      <c r="G38" s="13" t="str">
        <f t="shared" si="0"/>
        <v>4.30/km</v>
      </c>
      <c r="H38" s="14">
        <f t="shared" si="2"/>
        <v>0.006006944444444443</v>
      </c>
      <c r="I38" s="14">
        <f>F38-INDEX($F$5:$F$942,MATCH(D38,$D$5:$D$942,0))</f>
        <v>0.0015625000000000049</v>
      </c>
    </row>
    <row r="39" spans="1:9" ht="15" customHeight="1">
      <c r="A39" s="13">
        <v>35</v>
      </c>
      <c r="B39" s="20" t="s">
        <v>82</v>
      </c>
      <c r="C39" s="20" t="s">
        <v>246</v>
      </c>
      <c r="D39" s="23" t="s">
        <v>184</v>
      </c>
      <c r="E39" s="20" t="s">
        <v>2</v>
      </c>
      <c r="F39" s="23" t="s">
        <v>83</v>
      </c>
      <c r="G39" s="13" t="str">
        <f t="shared" si="0"/>
        <v>4.31/km</v>
      </c>
      <c r="H39" s="14">
        <f t="shared" si="2"/>
        <v>0.006041666666666667</v>
      </c>
      <c r="I39" s="14">
        <f>F39-INDEX($F$5:$F$942,MATCH(D39,$D$5:$D$942,0))</f>
        <v>0.006041666666666667</v>
      </c>
    </row>
    <row r="40" spans="1:9" ht="15" customHeight="1">
      <c r="A40" s="13">
        <v>36</v>
      </c>
      <c r="B40" s="20" t="s">
        <v>84</v>
      </c>
      <c r="C40" s="20" t="s">
        <v>85</v>
      </c>
      <c r="D40" s="23" t="s">
        <v>183</v>
      </c>
      <c r="E40" s="20" t="s">
        <v>209</v>
      </c>
      <c r="F40" s="23" t="s">
        <v>86</v>
      </c>
      <c r="G40" s="13" t="str">
        <f t="shared" si="0"/>
        <v>4.31/km</v>
      </c>
      <c r="H40" s="14">
        <f t="shared" si="2"/>
        <v>0.0060648148148148145</v>
      </c>
      <c r="I40" s="14">
        <f>F40-INDEX($F$5:$F$942,MATCH(D40,$D$5:$D$942,0))</f>
        <v>0.004386574074074074</v>
      </c>
    </row>
    <row r="41" spans="1:9" ht="15" customHeight="1">
      <c r="A41" s="13">
        <v>37</v>
      </c>
      <c r="B41" s="20" t="s">
        <v>87</v>
      </c>
      <c r="C41" s="20" t="s">
        <v>88</v>
      </c>
      <c r="D41" s="23" t="s">
        <v>186</v>
      </c>
      <c r="E41" s="20" t="s">
        <v>89</v>
      </c>
      <c r="F41" s="23" t="s">
        <v>90</v>
      </c>
      <c r="G41" s="13" t="str">
        <f t="shared" si="0"/>
        <v>4.32/km</v>
      </c>
      <c r="H41" s="14">
        <f t="shared" si="2"/>
        <v>0.006157407407407407</v>
      </c>
      <c r="I41" s="14">
        <f>F41-INDEX($F$5:$F$942,MATCH(D41,$D$5:$D$942,0))</f>
        <v>0.0051736111111111115</v>
      </c>
    </row>
    <row r="42" spans="1:9" ht="15" customHeight="1">
      <c r="A42" s="13">
        <v>38</v>
      </c>
      <c r="B42" s="20" t="s">
        <v>91</v>
      </c>
      <c r="C42" s="20" t="s">
        <v>199</v>
      </c>
      <c r="D42" s="23" t="s">
        <v>203</v>
      </c>
      <c r="E42" s="20" t="s">
        <v>92</v>
      </c>
      <c r="F42" s="23" t="s">
        <v>93</v>
      </c>
      <c r="G42" s="13" t="str">
        <f t="shared" si="0"/>
        <v>4.33/km</v>
      </c>
      <c r="H42" s="14">
        <f t="shared" si="2"/>
        <v>0.006238425925925925</v>
      </c>
      <c r="I42" s="14">
        <f>F42-INDEX($F$5:$F$942,MATCH(D42,$D$5:$D$942,0))</f>
        <v>0.00465277777777778</v>
      </c>
    </row>
    <row r="43" spans="1:9" ht="15" customHeight="1">
      <c r="A43" s="13">
        <v>39</v>
      </c>
      <c r="B43" s="20" t="s">
        <v>94</v>
      </c>
      <c r="C43" s="20" t="s">
        <v>231</v>
      </c>
      <c r="D43" s="23" t="s">
        <v>210</v>
      </c>
      <c r="E43" s="20" t="s">
        <v>2</v>
      </c>
      <c r="F43" s="23" t="s">
        <v>95</v>
      </c>
      <c r="G43" s="13" t="str">
        <f t="shared" si="0"/>
        <v>4.34/km</v>
      </c>
      <c r="H43" s="14">
        <f t="shared" si="2"/>
        <v>0.006331018518518517</v>
      </c>
      <c r="I43" s="14">
        <f>F43-INDEX($F$5:$F$942,MATCH(D43,$D$5:$D$942,0))</f>
        <v>0.00150462962962963</v>
      </c>
    </row>
    <row r="44" spans="1:9" ht="15" customHeight="1">
      <c r="A44" s="13">
        <v>40</v>
      </c>
      <c r="B44" s="20" t="s">
        <v>96</v>
      </c>
      <c r="C44" s="20" t="s">
        <v>97</v>
      </c>
      <c r="D44" s="23" t="s">
        <v>190</v>
      </c>
      <c r="E44" s="20" t="s">
        <v>64</v>
      </c>
      <c r="F44" s="23" t="s">
        <v>98</v>
      </c>
      <c r="G44" s="13" t="str">
        <f t="shared" si="0"/>
        <v>4.35/km</v>
      </c>
      <c r="H44" s="14">
        <f t="shared" si="2"/>
        <v>0.00648148148148148</v>
      </c>
      <c r="I44" s="14">
        <f>F44-INDEX($F$5:$F$942,MATCH(D44,$D$5:$D$942,0))</f>
        <v>0.005775462962962965</v>
      </c>
    </row>
    <row r="45" spans="1:9" ht="15" customHeight="1">
      <c r="A45" s="13">
        <v>41</v>
      </c>
      <c r="B45" s="20" t="s">
        <v>99</v>
      </c>
      <c r="C45" s="20" t="s">
        <v>100</v>
      </c>
      <c r="D45" s="23" t="s">
        <v>203</v>
      </c>
      <c r="E45" s="20" t="s">
        <v>215</v>
      </c>
      <c r="F45" s="23" t="s">
        <v>101</v>
      </c>
      <c r="G45" s="13" t="str">
        <f t="shared" si="0"/>
        <v>4.36/km</v>
      </c>
      <c r="H45" s="14">
        <f t="shared" si="2"/>
        <v>0.006516203703703705</v>
      </c>
      <c r="I45" s="14">
        <f>F45-INDEX($F$5:$F$942,MATCH(D45,$D$5:$D$942,0))</f>
        <v>0.0049305555555555595</v>
      </c>
    </row>
    <row r="46" spans="1:9" ht="15" customHeight="1">
      <c r="A46" s="13">
        <v>42</v>
      </c>
      <c r="B46" s="20" t="s">
        <v>102</v>
      </c>
      <c r="C46" s="20" t="s">
        <v>103</v>
      </c>
      <c r="D46" s="23" t="s">
        <v>203</v>
      </c>
      <c r="E46" s="20" t="s">
        <v>89</v>
      </c>
      <c r="F46" s="23" t="s">
        <v>104</v>
      </c>
      <c r="G46" s="13" t="str">
        <f t="shared" si="0"/>
        <v>4.39/km</v>
      </c>
      <c r="H46" s="14">
        <f t="shared" si="2"/>
        <v>0.006863425925925926</v>
      </c>
      <c r="I46" s="14">
        <f>F46-INDEX($F$5:$F$942,MATCH(D46,$D$5:$D$942,0))</f>
        <v>0.0052777777777777805</v>
      </c>
    </row>
    <row r="47" spans="1:9" ht="15" customHeight="1">
      <c r="A47" s="13">
        <v>43</v>
      </c>
      <c r="B47" s="20" t="s">
        <v>105</v>
      </c>
      <c r="C47" s="20" t="s">
        <v>106</v>
      </c>
      <c r="D47" s="23" t="s">
        <v>238</v>
      </c>
      <c r="E47" s="20" t="s">
        <v>29</v>
      </c>
      <c r="F47" s="23" t="s">
        <v>107</v>
      </c>
      <c r="G47" s="13" t="str">
        <f t="shared" si="0"/>
        <v>4.41/km</v>
      </c>
      <c r="H47" s="14">
        <f t="shared" si="2"/>
        <v>0.007037037037037036</v>
      </c>
      <c r="I47" s="14">
        <f>F47-INDEX($F$5:$F$942,MATCH(D47,$D$5:$D$942,0))</f>
        <v>0</v>
      </c>
    </row>
    <row r="48" spans="1:9" ht="15" customHeight="1">
      <c r="A48" s="13">
        <v>44</v>
      </c>
      <c r="B48" s="20" t="s">
        <v>108</v>
      </c>
      <c r="C48" s="20" t="s">
        <v>230</v>
      </c>
      <c r="D48" s="23" t="s">
        <v>190</v>
      </c>
      <c r="E48" s="20" t="s">
        <v>9</v>
      </c>
      <c r="F48" s="23" t="s">
        <v>109</v>
      </c>
      <c r="G48" s="13" t="str">
        <f t="shared" si="0"/>
        <v>4.44/km</v>
      </c>
      <c r="H48" s="14">
        <f t="shared" si="2"/>
        <v>0.007268518518518521</v>
      </c>
      <c r="I48" s="14">
        <f>F48-INDEX($F$5:$F$942,MATCH(D48,$D$5:$D$942,0))</f>
        <v>0.006562500000000006</v>
      </c>
    </row>
    <row r="49" spans="1:9" ht="15" customHeight="1">
      <c r="A49" s="13">
        <v>45</v>
      </c>
      <c r="B49" s="20" t="s">
        <v>110</v>
      </c>
      <c r="C49" s="20" t="s">
        <v>266</v>
      </c>
      <c r="D49" s="23" t="s">
        <v>210</v>
      </c>
      <c r="E49" s="20" t="s">
        <v>2</v>
      </c>
      <c r="F49" s="23" t="s">
        <v>111</v>
      </c>
      <c r="G49" s="13" t="str">
        <f t="shared" si="0"/>
        <v>4.44/km</v>
      </c>
      <c r="H49" s="14">
        <f t="shared" si="2"/>
        <v>0.007326388888888886</v>
      </c>
      <c r="I49" s="14">
        <f>F49-INDEX($F$5:$F$942,MATCH(D49,$D$5:$D$942,0))</f>
        <v>0.0024999999999999988</v>
      </c>
    </row>
    <row r="50" spans="1:9" ht="15" customHeight="1">
      <c r="A50" s="13">
        <v>46</v>
      </c>
      <c r="B50" s="20" t="s">
        <v>112</v>
      </c>
      <c r="C50" s="20" t="s">
        <v>113</v>
      </c>
      <c r="D50" s="23" t="s">
        <v>247</v>
      </c>
      <c r="E50" s="20" t="s">
        <v>191</v>
      </c>
      <c r="F50" s="23" t="s">
        <v>114</v>
      </c>
      <c r="G50" s="13" t="str">
        <f t="shared" si="0"/>
        <v>4.48/km</v>
      </c>
      <c r="H50" s="14">
        <f t="shared" si="2"/>
        <v>0.0076388888888888895</v>
      </c>
      <c r="I50" s="14">
        <f>F50-INDEX($F$5:$F$942,MATCH(D50,$D$5:$D$942,0))</f>
        <v>0</v>
      </c>
    </row>
    <row r="51" spans="1:9" ht="15" customHeight="1">
      <c r="A51" s="13">
        <v>47</v>
      </c>
      <c r="B51" s="20" t="s">
        <v>221</v>
      </c>
      <c r="C51" s="20" t="s">
        <v>222</v>
      </c>
      <c r="D51" s="23" t="s">
        <v>223</v>
      </c>
      <c r="E51" s="20" t="s">
        <v>224</v>
      </c>
      <c r="F51" s="23" t="s">
        <v>115</v>
      </c>
      <c r="G51" s="13" t="str">
        <f t="shared" si="0"/>
        <v>4.49/km</v>
      </c>
      <c r="H51" s="14">
        <f t="shared" si="2"/>
        <v>0.007743055555555552</v>
      </c>
      <c r="I51" s="14">
        <f>F51-INDEX($F$5:$F$942,MATCH(D51,$D$5:$D$942,0))</f>
        <v>0</v>
      </c>
    </row>
    <row r="52" spans="1:9" ht="15" customHeight="1">
      <c r="A52" s="13">
        <v>48</v>
      </c>
      <c r="B52" s="20" t="s">
        <v>228</v>
      </c>
      <c r="C52" s="20" t="s">
        <v>214</v>
      </c>
      <c r="D52" s="23" t="s">
        <v>186</v>
      </c>
      <c r="E52" s="20" t="s">
        <v>224</v>
      </c>
      <c r="F52" s="23" t="s">
        <v>116</v>
      </c>
      <c r="G52" s="13" t="str">
        <f t="shared" si="0"/>
        <v>4.49/km</v>
      </c>
      <c r="H52" s="14">
        <f t="shared" si="2"/>
        <v>0.007777777777777776</v>
      </c>
      <c r="I52" s="14">
        <f>F52-INDEX($F$5:$F$942,MATCH(D52,$D$5:$D$942,0))</f>
        <v>0.006793981481481481</v>
      </c>
    </row>
    <row r="53" spans="1:9" ht="15" customHeight="1">
      <c r="A53" s="13">
        <v>49</v>
      </c>
      <c r="B53" s="20" t="s">
        <v>235</v>
      </c>
      <c r="C53" s="20" t="s">
        <v>236</v>
      </c>
      <c r="D53" s="23" t="s">
        <v>203</v>
      </c>
      <c r="E53" s="20" t="s">
        <v>185</v>
      </c>
      <c r="F53" s="23" t="s">
        <v>117</v>
      </c>
      <c r="G53" s="13" t="str">
        <f t="shared" si="0"/>
        <v>5.01/km</v>
      </c>
      <c r="H53" s="14">
        <f t="shared" si="2"/>
        <v>0.00883101851851852</v>
      </c>
      <c r="I53" s="14">
        <f>F53-INDEX($F$5:$F$942,MATCH(D53,$D$5:$D$942,0))</f>
        <v>0.007245370370370374</v>
      </c>
    </row>
    <row r="54" spans="1:9" ht="15" customHeight="1">
      <c r="A54" s="13">
        <v>50</v>
      </c>
      <c r="B54" s="20" t="s">
        <v>118</v>
      </c>
      <c r="C54" s="20" t="s">
        <v>119</v>
      </c>
      <c r="D54" s="23" t="s">
        <v>210</v>
      </c>
      <c r="E54" s="20" t="s">
        <v>227</v>
      </c>
      <c r="F54" s="23" t="s">
        <v>120</v>
      </c>
      <c r="G54" s="13" t="str">
        <f t="shared" si="0"/>
        <v>5.06/km</v>
      </c>
      <c r="H54" s="14">
        <f t="shared" si="2"/>
        <v>0.00929398148148148</v>
      </c>
      <c r="I54" s="14">
        <f>F54-INDEX($F$5:$F$942,MATCH(D54,$D$5:$D$942,0))</f>
        <v>0.0044675925925925924</v>
      </c>
    </row>
    <row r="55" spans="1:9" ht="15" customHeight="1">
      <c r="A55" s="13">
        <v>51</v>
      </c>
      <c r="B55" s="20" t="s">
        <v>121</v>
      </c>
      <c r="C55" s="20" t="s">
        <v>122</v>
      </c>
      <c r="D55" s="23" t="s">
        <v>210</v>
      </c>
      <c r="E55" s="20" t="s">
        <v>2</v>
      </c>
      <c r="F55" s="23" t="s">
        <v>123</v>
      </c>
      <c r="G55" s="13" t="str">
        <f t="shared" si="0"/>
        <v>5.07/km</v>
      </c>
      <c r="H55" s="14">
        <f t="shared" si="2"/>
        <v>0.009456018518518516</v>
      </c>
      <c r="I55" s="14">
        <f>F55-INDEX($F$5:$F$942,MATCH(D55,$D$5:$D$942,0))</f>
        <v>0.004629629629629629</v>
      </c>
    </row>
    <row r="56" spans="1:9" ht="15" customHeight="1">
      <c r="A56" s="13">
        <v>52</v>
      </c>
      <c r="B56" s="20" t="s">
        <v>239</v>
      </c>
      <c r="C56" s="20" t="s">
        <v>240</v>
      </c>
      <c r="D56" s="23" t="s">
        <v>210</v>
      </c>
      <c r="E56" s="20" t="s">
        <v>213</v>
      </c>
      <c r="F56" s="23" t="s">
        <v>124</v>
      </c>
      <c r="G56" s="13" t="str">
        <f t="shared" si="0"/>
        <v>5.09/km</v>
      </c>
      <c r="H56" s="14">
        <f t="shared" si="2"/>
        <v>0.009571759259259256</v>
      </c>
      <c r="I56" s="14">
        <f>F56-INDEX($F$5:$F$942,MATCH(D56,$D$5:$D$942,0))</f>
        <v>0.0047453703703703685</v>
      </c>
    </row>
    <row r="57" spans="1:9" ht="15" customHeight="1">
      <c r="A57" s="28">
        <v>53</v>
      </c>
      <c r="B57" s="29" t="s">
        <v>241</v>
      </c>
      <c r="C57" s="29" t="s">
        <v>242</v>
      </c>
      <c r="D57" s="28" t="s">
        <v>243</v>
      </c>
      <c r="E57" s="29" t="s">
        <v>269</v>
      </c>
      <c r="F57" s="28" t="s">
        <v>125</v>
      </c>
      <c r="G57" s="28" t="str">
        <f t="shared" si="0"/>
        <v>5.10/km</v>
      </c>
      <c r="H57" s="31">
        <f t="shared" si="2"/>
        <v>0.009664351851851848</v>
      </c>
      <c r="I57" s="31">
        <f>F57-INDEX($F$5:$F$942,MATCH(D57,$D$5:$D$942,0))</f>
        <v>0</v>
      </c>
    </row>
    <row r="58" spans="1:9" ht="15" customHeight="1">
      <c r="A58" s="28">
        <v>54</v>
      </c>
      <c r="B58" s="29" t="s">
        <v>218</v>
      </c>
      <c r="C58" s="29" t="s">
        <v>219</v>
      </c>
      <c r="D58" s="28" t="s">
        <v>220</v>
      </c>
      <c r="E58" s="29" t="s">
        <v>269</v>
      </c>
      <c r="F58" s="28" t="s">
        <v>126</v>
      </c>
      <c r="G58" s="28" t="str">
        <f t="shared" si="0"/>
        <v>5.10/km</v>
      </c>
      <c r="H58" s="31">
        <f t="shared" si="2"/>
        <v>0.009699074074074072</v>
      </c>
      <c r="I58" s="31">
        <f>F58-INDEX($F$5:$F$942,MATCH(D58,$D$5:$D$942,0))</f>
        <v>0.005254629629629633</v>
      </c>
    </row>
    <row r="59" spans="1:9" ht="15" customHeight="1">
      <c r="A59" s="13">
        <v>55</v>
      </c>
      <c r="B59" s="20" t="s">
        <v>244</v>
      </c>
      <c r="C59" s="20" t="s">
        <v>245</v>
      </c>
      <c r="D59" s="23" t="s">
        <v>232</v>
      </c>
      <c r="E59" s="20" t="s">
        <v>233</v>
      </c>
      <c r="F59" s="23" t="s">
        <v>127</v>
      </c>
      <c r="G59" s="13" t="str">
        <f t="shared" si="0"/>
        <v>5.11/km</v>
      </c>
      <c r="H59" s="14">
        <f t="shared" si="2"/>
        <v>0.009791666666666664</v>
      </c>
      <c r="I59" s="14">
        <f>F59-INDEX($F$5:$F$942,MATCH(D59,$D$5:$D$942,0))</f>
        <v>0</v>
      </c>
    </row>
    <row r="60" spans="1:9" ht="15" customHeight="1">
      <c r="A60" s="13">
        <v>56</v>
      </c>
      <c r="B60" s="20" t="s">
        <v>128</v>
      </c>
      <c r="C60" s="20" t="s">
        <v>129</v>
      </c>
      <c r="D60" s="23" t="s">
        <v>210</v>
      </c>
      <c r="E60" s="20" t="s">
        <v>89</v>
      </c>
      <c r="F60" s="23" t="s">
        <v>130</v>
      </c>
      <c r="G60" s="13" t="str">
        <f t="shared" si="0"/>
        <v>5.17/km</v>
      </c>
      <c r="H60" s="14">
        <f t="shared" si="2"/>
        <v>0.010312500000000002</v>
      </c>
      <c r="I60" s="14">
        <f>F60-INDEX($F$5:$F$942,MATCH(D60,$D$5:$D$942,0))</f>
        <v>0.005486111111111115</v>
      </c>
    </row>
    <row r="61" spans="1:9" ht="15" customHeight="1">
      <c r="A61" s="13">
        <v>57</v>
      </c>
      <c r="B61" s="20" t="s">
        <v>131</v>
      </c>
      <c r="C61" s="20" t="s">
        <v>103</v>
      </c>
      <c r="D61" s="23" t="s">
        <v>247</v>
      </c>
      <c r="E61" s="20" t="s">
        <v>132</v>
      </c>
      <c r="F61" s="23" t="s">
        <v>133</v>
      </c>
      <c r="G61" s="13" t="str">
        <f t="shared" si="0"/>
        <v>5.19/km</v>
      </c>
      <c r="H61" s="14">
        <f t="shared" si="2"/>
        <v>0.01050925925925926</v>
      </c>
      <c r="I61" s="14">
        <f>F61-INDEX($F$5:$F$942,MATCH(D61,$D$5:$D$942,0))</f>
        <v>0.0028703703703703703</v>
      </c>
    </row>
    <row r="62" spans="1:9" ht="15" customHeight="1">
      <c r="A62" s="13">
        <v>58</v>
      </c>
      <c r="B62" s="20" t="s">
        <v>134</v>
      </c>
      <c r="C62" s="20" t="s">
        <v>268</v>
      </c>
      <c r="D62" s="23" t="s">
        <v>247</v>
      </c>
      <c r="E62" s="20" t="s">
        <v>18</v>
      </c>
      <c r="F62" s="23" t="s">
        <v>135</v>
      </c>
      <c r="G62" s="13" t="str">
        <f t="shared" si="0"/>
        <v>5.22/km</v>
      </c>
      <c r="H62" s="14">
        <f t="shared" si="2"/>
        <v>0.010787037037037032</v>
      </c>
      <c r="I62" s="14">
        <f>F62-INDEX($F$5:$F$942,MATCH(D62,$D$5:$D$942,0))</f>
        <v>0.003148148148148143</v>
      </c>
    </row>
    <row r="63" spans="1:9" ht="15" customHeight="1">
      <c r="A63" s="13">
        <v>59</v>
      </c>
      <c r="B63" s="20" t="s">
        <v>249</v>
      </c>
      <c r="C63" s="20" t="s">
        <v>250</v>
      </c>
      <c r="D63" s="23" t="s">
        <v>247</v>
      </c>
      <c r="E63" s="20" t="s">
        <v>251</v>
      </c>
      <c r="F63" s="23" t="s">
        <v>136</v>
      </c>
      <c r="G63" s="13" t="str">
        <f t="shared" si="0"/>
        <v>5.24/km</v>
      </c>
      <c r="H63" s="14">
        <f t="shared" si="2"/>
        <v>0.01098379629629629</v>
      </c>
      <c r="I63" s="14">
        <f>F63-INDEX($F$5:$F$942,MATCH(D63,$D$5:$D$942,0))</f>
        <v>0.0033449074074074006</v>
      </c>
    </row>
    <row r="64" spans="1:9" ht="15" customHeight="1">
      <c r="A64" s="13">
        <v>60</v>
      </c>
      <c r="B64" s="20" t="s">
        <v>258</v>
      </c>
      <c r="C64" s="20" t="s">
        <v>259</v>
      </c>
      <c r="D64" s="23" t="s">
        <v>203</v>
      </c>
      <c r="E64" s="20" t="s">
        <v>191</v>
      </c>
      <c r="F64" s="23" t="s">
        <v>137</v>
      </c>
      <c r="G64" s="13" t="str">
        <f t="shared" si="0"/>
        <v>5.28/km</v>
      </c>
      <c r="H64" s="14">
        <f t="shared" si="2"/>
        <v>0.011388888888888886</v>
      </c>
      <c r="I64" s="14">
        <f>F64-INDEX($F$5:$F$942,MATCH(D64,$D$5:$D$942,0))</f>
        <v>0.00980324074074074</v>
      </c>
    </row>
    <row r="65" spans="1:9" ht="15" customHeight="1">
      <c r="A65" s="13">
        <v>61</v>
      </c>
      <c r="B65" s="20" t="s">
        <v>138</v>
      </c>
      <c r="C65" s="20" t="s">
        <v>139</v>
      </c>
      <c r="D65" s="23" t="s">
        <v>234</v>
      </c>
      <c r="E65" s="20" t="s">
        <v>191</v>
      </c>
      <c r="F65" s="23" t="s">
        <v>140</v>
      </c>
      <c r="G65" s="13" t="str">
        <f t="shared" si="0"/>
        <v>5.29/km</v>
      </c>
      <c r="H65" s="14">
        <f t="shared" si="2"/>
        <v>0.011446759259259257</v>
      </c>
      <c r="I65" s="14">
        <f>F65-INDEX($F$5:$F$942,MATCH(D65,$D$5:$D$942,0))</f>
        <v>0</v>
      </c>
    </row>
    <row r="66" spans="1:9" ht="15" customHeight="1">
      <c r="A66" s="13">
        <v>62</v>
      </c>
      <c r="B66" s="20" t="s">
        <v>141</v>
      </c>
      <c r="C66" s="20" t="s">
        <v>142</v>
      </c>
      <c r="D66" s="23" t="s">
        <v>238</v>
      </c>
      <c r="E66" s="20" t="s">
        <v>18</v>
      </c>
      <c r="F66" s="23" t="s">
        <v>143</v>
      </c>
      <c r="G66" s="13" t="str">
        <f t="shared" si="0"/>
        <v>5.31/km</v>
      </c>
      <c r="H66" s="14">
        <f t="shared" si="2"/>
        <v>0.011631944444444445</v>
      </c>
      <c r="I66" s="14">
        <f>F66-INDEX($F$5:$F$942,MATCH(D66,$D$5:$D$942,0))</f>
        <v>0.004594907407407409</v>
      </c>
    </row>
    <row r="67" spans="1:9" ht="15" customHeight="1">
      <c r="A67" s="13">
        <v>63</v>
      </c>
      <c r="B67" s="20" t="s">
        <v>256</v>
      </c>
      <c r="C67" s="20" t="s">
        <v>257</v>
      </c>
      <c r="D67" s="23" t="s">
        <v>183</v>
      </c>
      <c r="E67" s="20" t="s">
        <v>185</v>
      </c>
      <c r="F67" s="23" t="s">
        <v>144</v>
      </c>
      <c r="G67" s="13" t="str">
        <f t="shared" si="0"/>
        <v>5.41/km</v>
      </c>
      <c r="H67" s="14">
        <f t="shared" si="2"/>
        <v>0.012546296296296288</v>
      </c>
      <c r="I67" s="14">
        <f>F67-INDEX($F$5:$F$942,MATCH(D67,$D$5:$D$942,0))</f>
        <v>0.010868055555555547</v>
      </c>
    </row>
    <row r="68" spans="1:9" ht="15" customHeight="1">
      <c r="A68" s="13">
        <v>64</v>
      </c>
      <c r="B68" s="20" t="s">
        <v>145</v>
      </c>
      <c r="C68" s="20" t="s">
        <v>199</v>
      </c>
      <c r="D68" s="23" t="s">
        <v>190</v>
      </c>
      <c r="E68" s="20" t="s">
        <v>213</v>
      </c>
      <c r="F68" s="23" t="s">
        <v>146</v>
      </c>
      <c r="G68" s="13" t="str">
        <f t="shared" si="0"/>
        <v>5.45/km</v>
      </c>
      <c r="H68" s="14">
        <f t="shared" si="2"/>
        <v>0.01290509259259259</v>
      </c>
      <c r="I68" s="14">
        <f>F68-INDEX($F$5:$F$942,MATCH(D68,$D$5:$D$942,0))</f>
        <v>0.012199074074074074</v>
      </c>
    </row>
    <row r="69" spans="1:9" ht="15" customHeight="1">
      <c r="A69" s="13">
        <v>65</v>
      </c>
      <c r="B69" s="20" t="s">
        <v>252</v>
      </c>
      <c r="C69" s="20" t="s">
        <v>253</v>
      </c>
      <c r="D69" s="23" t="s">
        <v>248</v>
      </c>
      <c r="E69" s="20" t="s">
        <v>209</v>
      </c>
      <c r="F69" s="23" t="s">
        <v>147</v>
      </c>
      <c r="G69" s="13" t="str">
        <f aca="true" t="shared" si="3" ref="G69:G79">TEXT(INT((HOUR(F69)*3600+MINUTE(F69)*60+SECOND(F69))/$I$3/60),"0")&amp;"."&amp;TEXT(MOD((HOUR(F69)*3600+MINUTE(F69)*60+SECOND(F69))/$I$3,60),"00")&amp;"/km"</f>
        <v>5.50/km</v>
      </c>
      <c r="H69" s="14">
        <f t="shared" si="2"/>
        <v>0.013368055555555553</v>
      </c>
      <c r="I69" s="14">
        <f>F69-INDEX($F$5:$F$942,MATCH(D69,$D$5:$D$942,0))</f>
        <v>0</v>
      </c>
    </row>
    <row r="70" spans="1:9" ht="15" customHeight="1">
      <c r="A70" s="13">
        <v>66</v>
      </c>
      <c r="B70" s="20" t="s">
        <v>254</v>
      </c>
      <c r="C70" s="20" t="s">
        <v>255</v>
      </c>
      <c r="D70" s="23" t="s">
        <v>237</v>
      </c>
      <c r="E70" s="20" t="s">
        <v>185</v>
      </c>
      <c r="F70" s="23" t="s">
        <v>148</v>
      </c>
      <c r="G70" s="13" t="str">
        <f t="shared" si="3"/>
        <v>5.51/km</v>
      </c>
      <c r="H70" s="14">
        <f t="shared" si="2"/>
        <v>0.013483796296296296</v>
      </c>
      <c r="I70" s="14">
        <f>F70-INDEX($F$5:$F$942,MATCH(D70,$D$5:$D$942,0))</f>
        <v>0</v>
      </c>
    </row>
    <row r="71" spans="1:9" ht="15" customHeight="1">
      <c r="A71" s="13">
        <v>67</v>
      </c>
      <c r="B71" s="20" t="s">
        <v>149</v>
      </c>
      <c r="C71" s="20" t="s">
        <v>150</v>
      </c>
      <c r="D71" s="23" t="s">
        <v>238</v>
      </c>
      <c r="E71" s="20" t="s">
        <v>132</v>
      </c>
      <c r="F71" s="23" t="s">
        <v>151</v>
      </c>
      <c r="G71" s="13" t="str">
        <f t="shared" si="3"/>
        <v>5.52/km</v>
      </c>
      <c r="H71" s="14">
        <f t="shared" si="2"/>
        <v>0.013587962962962958</v>
      </c>
      <c r="I71" s="14">
        <f>F71-INDEX($F$5:$F$942,MATCH(D71,$D$5:$D$942,0))</f>
        <v>0.006550925925925922</v>
      </c>
    </row>
    <row r="72" spans="1:9" ht="15" customHeight="1">
      <c r="A72" s="13">
        <v>68</v>
      </c>
      <c r="B72" s="20" t="s">
        <v>152</v>
      </c>
      <c r="C72" s="20" t="s">
        <v>204</v>
      </c>
      <c r="D72" s="23" t="s">
        <v>203</v>
      </c>
      <c r="E72" s="20" t="s">
        <v>209</v>
      </c>
      <c r="F72" s="23" t="s">
        <v>153</v>
      </c>
      <c r="G72" s="13" t="str">
        <f t="shared" si="3"/>
        <v>5.58/km</v>
      </c>
      <c r="H72" s="14">
        <f t="shared" si="2"/>
        <v>0.014143518518518517</v>
      </c>
      <c r="I72" s="14">
        <f>F72-INDEX($F$5:$F$942,MATCH(D72,$D$5:$D$942,0))</f>
        <v>0.012557870370370372</v>
      </c>
    </row>
    <row r="73" spans="1:9" ht="15" customHeight="1">
      <c r="A73" s="13">
        <v>69</v>
      </c>
      <c r="B73" s="20" t="s">
        <v>154</v>
      </c>
      <c r="C73" s="20" t="s">
        <v>155</v>
      </c>
      <c r="D73" s="23" t="s">
        <v>238</v>
      </c>
      <c r="E73" s="20" t="s">
        <v>227</v>
      </c>
      <c r="F73" s="23" t="s">
        <v>156</v>
      </c>
      <c r="G73" s="13" t="str">
        <f t="shared" si="3"/>
        <v>6.08/km</v>
      </c>
      <c r="H73" s="14">
        <f t="shared" si="2"/>
        <v>0.015092592592592591</v>
      </c>
      <c r="I73" s="14">
        <f>F73-INDEX($F$5:$F$942,MATCH(D73,$D$5:$D$942,0))</f>
        <v>0.008055555555555555</v>
      </c>
    </row>
    <row r="74" spans="1:9" ht="15" customHeight="1">
      <c r="A74" s="13">
        <v>70</v>
      </c>
      <c r="B74" s="20" t="s">
        <v>260</v>
      </c>
      <c r="C74" s="20" t="s">
        <v>261</v>
      </c>
      <c r="D74" s="23" t="s">
        <v>262</v>
      </c>
      <c r="E74" s="20" t="s">
        <v>263</v>
      </c>
      <c r="F74" s="23" t="s">
        <v>157</v>
      </c>
      <c r="G74" s="13" t="str">
        <f t="shared" si="3"/>
        <v>6.15/km</v>
      </c>
      <c r="H74" s="14">
        <f aca="true" t="shared" si="4" ref="H74:H79">F74-$F$5</f>
        <v>0.015752314814814813</v>
      </c>
      <c r="I74" s="14">
        <f>F74-INDEX($F$5:$F$942,MATCH(D74,$D$5:$D$942,0))</f>
        <v>0</v>
      </c>
    </row>
    <row r="75" spans="1:9" ht="15" customHeight="1">
      <c r="A75" s="13">
        <v>71</v>
      </c>
      <c r="B75" s="20" t="s">
        <v>158</v>
      </c>
      <c r="C75" s="20" t="s">
        <v>159</v>
      </c>
      <c r="D75" s="23" t="s">
        <v>243</v>
      </c>
      <c r="E75" s="20" t="s">
        <v>18</v>
      </c>
      <c r="F75" s="23" t="s">
        <v>160</v>
      </c>
      <c r="G75" s="13" t="str">
        <f t="shared" si="3"/>
        <v>6.17/km</v>
      </c>
      <c r="H75" s="14">
        <f t="shared" si="4"/>
        <v>0.015856481481481482</v>
      </c>
      <c r="I75" s="14">
        <f>F75-INDEX($F$5:$F$942,MATCH(D75,$D$5:$D$942,0))</f>
        <v>0.006192129629629634</v>
      </c>
    </row>
    <row r="76" spans="1:9" ht="15" customHeight="1">
      <c r="A76" s="13">
        <v>72</v>
      </c>
      <c r="B76" s="20" t="s">
        <v>161</v>
      </c>
      <c r="C76" s="20" t="s">
        <v>162</v>
      </c>
      <c r="D76" s="23" t="s">
        <v>184</v>
      </c>
      <c r="E76" s="20" t="s">
        <v>13</v>
      </c>
      <c r="F76" s="23" t="s">
        <v>163</v>
      </c>
      <c r="G76" s="13" t="str">
        <f t="shared" si="3"/>
        <v>6.17/km</v>
      </c>
      <c r="H76" s="14">
        <f t="shared" si="4"/>
        <v>0.015937500000000004</v>
      </c>
      <c r="I76" s="14">
        <f>F76-INDEX($F$5:$F$942,MATCH(D76,$D$5:$D$942,0))</f>
        <v>0.015937500000000004</v>
      </c>
    </row>
    <row r="77" spans="1:9" ht="15" customHeight="1">
      <c r="A77" s="13">
        <v>73</v>
      </c>
      <c r="B77" s="20" t="s">
        <v>164</v>
      </c>
      <c r="C77" s="20" t="s">
        <v>165</v>
      </c>
      <c r="D77" s="23" t="s">
        <v>203</v>
      </c>
      <c r="E77" s="20" t="s">
        <v>92</v>
      </c>
      <c r="F77" s="23" t="s">
        <v>166</v>
      </c>
      <c r="G77" s="13" t="str">
        <f t="shared" si="3"/>
        <v>6.30/km</v>
      </c>
      <c r="H77" s="14">
        <f t="shared" si="4"/>
        <v>0.01706018518518518</v>
      </c>
      <c r="I77" s="14">
        <f>F77-INDEX($F$5:$F$942,MATCH(D77,$D$5:$D$942,0))</f>
        <v>0.015474537037037037</v>
      </c>
    </row>
    <row r="78" spans="1:9" ht="15" customHeight="1">
      <c r="A78" s="13">
        <v>74</v>
      </c>
      <c r="B78" s="20" t="s">
        <v>264</v>
      </c>
      <c r="C78" s="20" t="s">
        <v>265</v>
      </c>
      <c r="D78" s="23" t="s">
        <v>234</v>
      </c>
      <c r="E78" s="20" t="s">
        <v>227</v>
      </c>
      <c r="F78" s="23" t="s">
        <v>167</v>
      </c>
      <c r="G78" s="13" t="str">
        <f t="shared" si="3"/>
        <v>6.38/km</v>
      </c>
      <c r="H78" s="14">
        <f t="shared" si="4"/>
        <v>0.017870370370370366</v>
      </c>
      <c r="I78" s="14">
        <f>F78-INDEX($F$5:$F$942,MATCH(D78,$D$5:$D$942,0))</f>
        <v>0.006423611111111109</v>
      </c>
    </row>
    <row r="79" spans="1:9" ht="15" customHeight="1">
      <c r="A79" s="15">
        <v>75</v>
      </c>
      <c r="B79" s="21" t="s">
        <v>267</v>
      </c>
      <c r="C79" s="21" t="s">
        <v>268</v>
      </c>
      <c r="D79" s="24" t="s">
        <v>220</v>
      </c>
      <c r="E79" s="21" t="s">
        <v>185</v>
      </c>
      <c r="F79" s="24" t="s">
        <v>168</v>
      </c>
      <c r="G79" s="15" t="str">
        <f t="shared" si="3"/>
        <v>6.39/km</v>
      </c>
      <c r="H79" s="16">
        <f t="shared" si="4"/>
        <v>0.01791666666666666</v>
      </c>
      <c r="I79" s="16">
        <f>F79-INDEX($F$5:$F$942,MATCH(D79,$D$5:$D$942,0))</f>
        <v>0.013472222222222222</v>
      </c>
    </row>
  </sheetData>
  <autoFilter ref="A4:I7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pane ySplit="3" topLeftCell="BM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5" t="str">
        <f>Individuale!A1</f>
        <v>Maratonina di Collevecchio</v>
      </c>
      <c r="B1" s="35"/>
      <c r="C1" s="35"/>
    </row>
    <row r="2" spans="1:3" ht="42" customHeight="1">
      <c r="A2" s="36" t="str">
        <f>Individuale!A3&amp;" km. "&amp;Individuale!I3</f>
        <v>Collevecchio (Rieti) Italia - Sabato 14/07/2012 km. 8</v>
      </c>
      <c r="B2" s="36"/>
      <c r="C2" s="36"/>
    </row>
    <row r="3" spans="1:3" ht="24.75" customHeight="1">
      <c r="A3" s="17" t="s">
        <v>173</v>
      </c>
      <c r="B3" s="18" t="s">
        <v>177</v>
      </c>
      <c r="C3" s="18" t="s">
        <v>171</v>
      </c>
    </row>
    <row r="4" spans="1:3" ht="15" customHeight="1">
      <c r="A4" s="10">
        <v>1</v>
      </c>
      <c r="B4" s="19" t="s">
        <v>191</v>
      </c>
      <c r="C4" s="25">
        <v>8</v>
      </c>
    </row>
    <row r="5" spans="1:3" ht="15" customHeight="1">
      <c r="A5" s="13">
        <v>2</v>
      </c>
      <c r="B5" s="20" t="s">
        <v>2</v>
      </c>
      <c r="C5" s="26">
        <v>6</v>
      </c>
    </row>
    <row r="6" spans="1:3" ht="15" customHeight="1">
      <c r="A6" s="13">
        <v>3</v>
      </c>
      <c r="B6" s="20" t="s">
        <v>13</v>
      </c>
      <c r="C6" s="26">
        <v>5</v>
      </c>
    </row>
    <row r="7" spans="1:3" ht="15" customHeight="1">
      <c r="A7" s="13">
        <v>4</v>
      </c>
      <c r="B7" s="20" t="s">
        <v>185</v>
      </c>
      <c r="C7" s="26">
        <v>5</v>
      </c>
    </row>
    <row r="8" spans="1:3" ht="15" customHeight="1">
      <c r="A8" s="13">
        <v>5</v>
      </c>
      <c r="B8" s="20" t="s">
        <v>227</v>
      </c>
      <c r="C8" s="26">
        <v>4</v>
      </c>
    </row>
    <row r="9" spans="1:3" ht="15" customHeight="1">
      <c r="A9" s="13">
        <v>6</v>
      </c>
      <c r="B9" s="20" t="s">
        <v>209</v>
      </c>
      <c r="C9" s="26">
        <v>4</v>
      </c>
    </row>
    <row r="10" spans="1:3" ht="15" customHeight="1">
      <c r="A10" s="13">
        <v>7</v>
      </c>
      <c r="B10" s="20" t="s">
        <v>18</v>
      </c>
      <c r="C10" s="26">
        <v>4</v>
      </c>
    </row>
    <row r="11" spans="1:3" ht="15" customHeight="1">
      <c r="A11" s="13">
        <v>8</v>
      </c>
      <c r="B11" s="20" t="s">
        <v>29</v>
      </c>
      <c r="C11" s="26">
        <v>3</v>
      </c>
    </row>
    <row r="12" spans="1:3" ht="15" customHeight="1">
      <c r="A12" s="13">
        <v>9</v>
      </c>
      <c r="B12" s="20" t="s">
        <v>224</v>
      </c>
      <c r="C12" s="26">
        <v>3</v>
      </c>
    </row>
    <row r="13" spans="1:3" ht="15" customHeight="1">
      <c r="A13" s="13">
        <v>10</v>
      </c>
      <c r="B13" s="20" t="s">
        <v>89</v>
      </c>
      <c r="C13" s="26">
        <v>3</v>
      </c>
    </row>
    <row r="14" spans="1:3" ht="15" customHeight="1">
      <c r="A14" s="13">
        <v>11</v>
      </c>
      <c r="B14" s="20" t="s">
        <v>213</v>
      </c>
      <c r="C14" s="26">
        <v>3</v>
      </c>
    </row>
    <row r="15" spans="1:3" ht="15" customHeight="1">
      <c r="A15" s="28">
        <v>12</v>
      </c>
      <c r="B15" s="29" t="s">
        <v>269</v>
      </c>
      <c r="C15" s="30">
        <v>2</v>
      </c>
    </row>
    <row r="16" spans="1:3" ht="15" customHeight="1">
      <c r="A16" s="13">
        <v>13</v>
      </c>
      <c r="B16" s="20" t="s">
        <v>64</v>
      </c>
      <c r="C16" s="26">
        <v>2</v>
      </c>
    </row>
    <row r="17" spans="1:3" ht="15" customHeight="1">
      <c r="A17" s="13">
        <v>14</v>
      </c>
      <c r="B17" s="20" t="s">
        <v>132</v>
      </c>
      <c r="C17" s="26">
        <v>2</v>
      </c>
    </row>
    <row r="18" spans="1:3" ht="15" customHeight="1">
      <c r="A18" s="13">
        <v>15</v>
      </c>
      <c r="B18" s="20" t="s">
        <v>9</v>
      </c>
      <c r="C18" s="26">
        <v>2</v>
      </c>
    </row>
    <row r="19" spans="1:3" ht="15" customHeight="1">
      <c r="A19" s="13">
        <v>16</v>
      </c>
      <c r="B19" s="20" t="s">
        <v>92</v>
      </c>
      <c r="C19" s="26">
        <v>2</v>
      </c>
    </row>
    <row r="20" spans="1:3" ht="15" customHeight="1">
      <c r="A20" s="13">
        <v>17</v>
      </c>
      <c r="B20" s="20" t="s">
        <v>23</v>
      </c>
      <c r="C20" s="26">
        <v>2</v>
      </c>
    </row>
    <row r="21" spans="1:3" ht="15" customHeight="1">
      <c r="A21" s="13">
        <v>18</v>
      </c>
      <c r="B21" s="20" t="s">
        <v>45</v>
      </c>
      <c r="C21" s="26">
        <v>2</v>
      </c>
    </row>
    <row r="22" spans="1:3" ht="15" customHeight="1">
      <c r="A22" s="13">
        <v>19</v>
      </c>
      <c r="B22" s="20" t="s">
        <v>200</v>
      </c>
      <c r="C22" s="26">
        <v>2</v>
      </c>
    </row>
    <row r="23" spans="1:3" ht="15" customHeight="1">
      <c r="A23" s="13">
        <v>20</v>
      </c>
      <c r="B23" s="20" t="s">
        <v>233</v>
      </c>
      <c r="C23" s="26">
        <v>1</v>
      </c>
    </row>
    <row r="24" spans="1:3" ht="15" customHeight="1">
      <c r="A24" s="13">
        <v>21</v>
      </c>
      <c r="B24" s="20" t="s">
        <v>251</v>
      </c>
      <c r="C24" s="26">
        <v>1</v>
      </c>
    </row>
    <row r="25" spans="1:3" ht="15" customHeight="1">
      <c r="A25" s="13">
        <v>22</v>
      </c>
      <c r="B25" s="20" t="s">
        <v>79</v>
      </c>
      <c r="C25" s="26">
        <v>1</v>
      </c>
    </row>
    <row r="26" spans="1:3" ht="15" customHeight="1">
      <c r="A26" s="13">
        <v>23</v>
      </c>
      <c r="B26" s="20" t="s">
        <v>70</v>
      </c>
      <c r="C26" s="26">
        <v>1</v>
      </c>
    </row>
    <row r="27" spans="1:3" ht="15" customHeight="1">
      <c r="A27" s="13">
        <v>24</v>
      </c>
      <c r="B27" s="20" t="s">
        <v>263</v>
      </c>
      <c r="C27" s="26">
        <v>1</v>
      </c>
    </row>
    <row r="28" spans="1:3" ht="15" customHeight="1">
      <c r="A28" s="13">
        <v>25</v>
      </c>
      <c r="B28" s="20" t="s">
        <v>207</v>
      </c>
      <c r="C28" s="26">
        <v>1</v>
      </c>
    </row>
    <row r="29" spans="1:3" ht="15" customHeight="1">
      <c r="A29" s="13">
        <v>26</v>
      </c>
      <c r="B29" s="20" t="s">
        <v>215</v>
      </c>
      <c r="C29" s="26">
        <v>1</v>
      </c>
    </row>
    <row r="30" spans="1:3" ht="15" customHeight="1">
      <c r="A30" s="13">
        <v>27</v>
      </c>
      <c r="B30" s="20" t="s">
        <v>217</v>
      </c>
      <c r="C30" s="26">
        <v>1</v>
      </c>
    </row>
    <row r="31" spans="1:3" ht="15" customHeight="1">
      <c r="A31" s="13">
        <v>28</v>
      </c>
      <c r="B31" s="20" t="s">
        <v>35</v>
      </c>
      <c r="C31" s="26">
        <v>1</v>
      </c>
    </row>
    <row r="32" spans="1:3" ht="15" customHeight="1">
      <c r="A32" s="13">
        <v>29</v>
      </c>
      <c r="B32" s="20" t="s">
        <v>193</v>
      </c>
      <c r="C32" s="26">
        <v>1</v>
      </c>
    </row>
    <row r="33" spans="1:3" ht="15" customHeight="1">
      <c r="A33" s="15">
        <v>30</v>
      </c>
      <c r="B33" s="21" t="s">
        <v>51</v>
      </c>
      <c r="C33" s="27">
        <v>1</v>
      </c>
    </row>
    <row r="34" ht="12.75">
      <c r="C34" s="2">
        <f>SUM(C4:C33)</f>
        <v>75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2012-06-11T09:10:46Z</dcterms:created>
  <dcterms:modified xsi:type="dcterms:W3CDTF">2012-08-07T13:39:41Z</dcterms:modified>
  <cp:category/>
  <cp:version/>
  <cp:contentType/>
  <cp:contentStatus/>
</cp:coreProperties>
</file>