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'Individuale'!$A$4:$J$65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<sst xmlns="http://schemas.openxmlformats.org/spreadsheetml/2006/main" count="238" uniqueCount="128">
  <si>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</si>
  <si>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</si>
  <si>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</si>
  <si>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</si>
  <si>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</si>
  <si>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</si>
  <si>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</si>
  <si>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</si>
  <si>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</si>
  <si>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</si>
  <si>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</si>
  <si>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</si>
  <si>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</si>
  <si>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1ª edizione</t>
  </si>
  <si>
    <t>SM40</t>
  </si>
  <si>
    <t>SM35</t>
  </si>
  <si>
    <t>SM45</t>
  </si>
  <si>
    <t>SM50</t>
  </si>
  <si>
    <t>SM55</t>
  </si>
  <si>
    <t>SF</t>
  </si>
  <si>
    <t>SF40</t>
  </si>
  <si>
    <t>SM60</t>
  </si>
  <si>
    <t>SM65</t>
  </si>
  <si>
    <t>SF45</t>
  </si>
  <si>
    <t>ROMATLETICA FOOTWORKS</t>
  </si>
  <si>
    <t>SF55</t>
  </si>
  <si>
    <t>SF50</t>
  </si>
  <si>
    <t>SM70</t>
  </si>
  <si>
    <t>AMABRINI FABIO</t>
  </si>
  <si>
    <t>GRUPPO SPORTIVO AVEZZANO</t>
  </si>
  <si>
    <t>CIVITELLA GUGLIELMO</t>
  </si>
  <si>
    <t>ASD SPIRITI LIBERI</t>
  </si>
  <si>
    <t>CIRELLI GIUSEPPE</t>
  </si>
  <si>
    <t>PRUDENZI GIORGIO</t>
  </si>
  <si>
    <t>BOLSENA FORUM SPORT</t>
  </si>
  <si>
    <t>VOLPI STEFANO</t>
  </si>
  <si>
    <t>APERDIFIATO</t>
  </si>
  <si>
    <t>PERILLO SALVATORE</t>
  </si>
  <si>
    <t>ASD FORZE ARMATE</t>
  </si>
  <si>
    <t>MASCI RANIERI</t>
  </si>
  <si>
    <t>A.S.D. FART SPORT</t>
  </si>
  <si>
    <t>CARONTI IVANO</t>
  </si>
  <si>
    <t>A.S.D. INTESATLETICA</t>
  </si>
  <si>
    <t>D'ERRICO MICHELE</t>
  </si>
  <si>
    <t>LATORRE ANGELA</t>
  </si>
  <si>
    <t>TRA LE RIGHE</t>
  </si>
  <si>
    <t>DUMITRU LAZAROIU</t>
  </si>
  <si>
    <t>RUNCARD</t>
  </si>
  <si>
    <t>ZURLI CHIARA</t>
  </si>
  <si>
    <t>SOBRINO GIAN PAOLO</t>
  </si>
  <si>
    <t>MOROZZI LETIZIA</t>
  </si>
  <si>
    <t>NAVE U. S.</t>
  </si>
  <si>
    <t>ALIMONTI DANIELE</t>
  </si>
  <si>
    <t>SIRIGATTI FRANCESCO</t>
  </si>
  <si>
    <t>LUNGHI ALESSANDRO</t>
  </si>
  <si>
    <t>ASD TORRICE RUNNERS</t>
  </si>
  <si>
    <t>RICCI VANNI</t>
  </si>
  <si>
    <t>UISPORT AVIS TODI</t>
  </si>
  <si>
    <t>BOIANO ROBERTO</t>
  </si>
  <si>
    <t>ASD MATESE RUNNING</t>
  </si>
  <si>
    <t>FUBELLI STEFANO</t>
  </si>
  <si>
    <t>ACCARINO FRANCESCO</t>
  </si>
  <si>
    <t>ATL. VILLA DE SANCTIS</t>
  </si>
  <si>
    <t>MARCHI MASSIMILIANO</t>
  </si>
  <si>
    <t>A.P.D. AMATORI ATLETICA NAPOLI</t>
  </si>
  <si>
    <t>CALABRESE MICHELE</t>
  </si>
  <si>
    <t>A.S.D. BARLETTA SPORTIVA</t>
  </si>
  <si>
    <t>RONDINI FABRIZIO</t>
  </si>
  <si>
    <t>ATL. UMBERTIDE</t>
  </si>
  <si>
    <t>PECUNIA VINCENZO</t>
  </si>
  <si>
    <t>A.S. DILETT. G.S.ATL.MAZARA</t>
  </si>
  <si>
    <t>ZAMPETTI MONICA</t>
  </si>
  <si>
    <t>LAZIO RUNNERS TEAM</t>
  </si>
  <si>
    <t>CERIONI CARLO</t>
  </si>
  <si>
    <t>G.S. BANCARI ROMANI</t>
  </si>
  <si>
    <t>PERRONE CAPANO MARCO</t>
  </si>
  <si>
    <t>GORGONE SALVATORE</t>
  </si>
  <si>
    <t>VOZZA MARIA</t>
  </si>
  <si>
    <t>A.S.D. NAPOLI NORD MARATHON</t>
  </si>
  <si>
    <t>SCHNIDERITSCH PIERLUIGI</t>
  </si>
  <si>
    <t>BATTELLO MAURO</t>
  </si>
  <si>
    <t>I RUNNERS MONTEROTONDO</t>
  </si>
  <si>
    <t>PICCIONE SALVATORE</t>
  </si>
  <si>
    <t>MEFFE GIUSEPPE</t>
  </si>
  <si>
    <t>ASD CLUB ATLETICO CENTRALE ROMA</t>
  </si>
  <si>
    <t>STRINATI ALDO</t>
  </si>
  <si>
    <t>S.S. LAZIO ATL. LEGGERA</t>
  </si>
  <si>
    <t>LENTO FRANCESCA</t>
  </si>
  <si>
    <t>GOLVELLI GIOVANNI</t>
  </si>
  <si>
    <t>BRESCIA MAURIZIO</t>
  </si>
  <si>
    <t>FORTIN MARIO</t>
  </si>
  <si>
    <t>POD. OSTIA</t>
  </si>
  <si>
    <t>LA PORTA ROBERTA</t>
  </si>
  <si>
    <t>STAMPFER HARTMANN</t>
  </si>
  <si>
    <t>ASV L.G. SCHLERN  RAIFFEISEN</t>
  </si>
  <si>
    <t>DI FELICE ANNA MARIA</t>
  </si>
  <si>
    <t>G.S.D. LITAL</t>
  </si>
  <si>
    <t>TEGGI MAURIZIO</t>
  </si>
  <si>
    <t>ACQUADELA BOLOGNA</t>
  </si>
  <si>
    <t>OLIVIERI MASSIMO</t>
  </si>
  <si>
    <t>REALI PAOLO</t>
  </si>
  <si>
    <t>GRECO DOMENICO</t>
  </si>
  <si>
    <t>TEDESCO GENNARO</t>
  </si>
  <si>
    <t>A.S. ATLETICA BORG.RIUN.SERMONETA</t>
  </si>
  <si>
    <t>SQUITIERI GIOVANNA</t>
  </si>
  <si>
    <t>SIMONE MATTEO</t>
  </si>
  <si>
    <t>FORHANS TEAM</t>
  </si>
  <si>
    <t>ARISTEI ROBERTO</t>
  </si>
  <si>
    <t>GENNARI GIULIANO</t>
  </si>
  <si>
    <t>AMATORI POD. TERNI</t>
  </si>
  <si>
    <t>AGABITI CAROLINA</t>
  </si>
  <si>
    <t>CREMISI IOLANDA</t>
  </si>
  <si>
    <t>ARENA MARCELLO</t>
  </si>
  <si>
    <t>PELLICCIA VINCENZO</t>
  </si>
  <si>
    <t>MEDITERRANEA OSTIA</t>
  </si>
  <si>
    <t>ANCORA VITO PIERO</t>
  </si>
  <si>
    <t>PRO PATRIA CUS MILANO</t>
  </si>
  <si>
    <t>FALEO MASSIMO</t>
  </si>
  <si>
    <t>CIOCCHETTI SILVANA</t>
  </si>
  <si>
    <t>SF65</t>
  </si>
  <si>
    <t>RUNNERS RIETI TOUR</t>
  </si>
  <si>
    <t>DI GREGORIO ENRICO</t>
  </si>
  <si>
    <t>TONI CRISTINA</t>
  </si>
  <si>
    <t>NUOVA PODISTICA LATINA</t>
  </si>
  <si>
    <t>DONARELLI VALERIO</t>
  </si>
  <si>
    <t>Maratona di Inizio Anno</t>
  </si>
  <si>
    <t>Rieti (RI) Italia - Domenica 03/01/2016</t>
  </si>
  <si>
    <t>A.S. DILETT. POL. MARSALA DOC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</si>
</sst>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8" fillId="0" borderId="18" applyNumberFormat="0" applyFill="0" applyAlignment="0" applyProtection="0"/>
    <xf numFmtId="0" fontId="48" fillId="53" borderId="0" applyNumberFormat="0" applyBorder="0" applyAlignment="0" applyProtection="0"/>
    <xf numFmtId="0" fontId="29" fillId="5" borderId="0" applyNumberFormat="0" applyBorder="0" applyAlignment="0" applyProtection="0"/>
    <xf numFmtId="0" fontId="49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56" borderId="22" xfId="0" applyFont="1" applyFill="1" applyBorder="1" applyAlignment="1">
      <alignment horizontal="center" vertical="center"/>
    </xf>
    <xf numFmtId="21" fontId="50" fillId="56" borderId="22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50" fillId="56" borderId="22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0" fillId="56" borderId="25" xfId="0" applyFont="1" applyFill="1" applyBorder="1" applyAlignment="1">
      <alignment horizontal="center" vertical="center"/>
    </xf>
    <xf numFmtId="0" fontId="50" fillId="56" borderId="25" xfId="0" applyFont="1" applyFill="1" applyBorder="1" applyAlignment="1">
      <alignment vertical="center"/>
    </xf>
    <xf numFmtId="0" fontId="50" fillId="56" borderId="25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50" fillId="56" borderId="22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50" fillId="56" borderId="31" xfId="0" applyFont="1" applyFill="1" applyBorder="1" applyAlignment="1">
      <alignment vertical="center"/>
    </xf>
    <xf numFmtId="0" fontId="50" fillId="56" borderId="33" xfId="0" applyFont="1" applyFill="1" applyBorder="1" applyAlignment="1">
      <alignment vertical="center"/>
    </xf>
  </cellXfs>
  <cellStyles count="93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otale" xfId="99"/>
    <cellStyle name="Totale 2" xfId="100"/>
    <cellStyle name="Valore non valido" xfId="101"/>
    <cellStyle name="Valore non valido 2" xfId="102"/>
    <cellStyle name="Valore valido" xfId="103"/>
    <cellStyle name="Valore valido 2" xfId="104"/>
    <cellStyle name="Currency" xfId="105"/>
    <cellStyle name="Currency [0]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72" sqref="E72"/>
    </sheetView>
  </sheetViews>
  <sheetFormatPr defaultColWidth="9.140625" defaultRowHeight="12.75"/>
  <cols>
    <col min="1" max="1" width="6.7109375" style="1" customWidth="1"/>
    <col min="2" max="3" width="25.7109375" style="21" customWidth="1"/>
    <col min="4" max="4" width="9.7109375" style="2" customWidth="1"/>
    <col min="5" max="5" width="35.7109375" style="22" customWidth="1"/>
    <col min="6" max="7" width="10.7109375" style="15" customWidth="1"/>
    <col min="8" max="10" width="10.7109375" style="1" customWidth="1"/>
  </cols>
  <sheetData>
    <row r="1" spans="1:10" ht="45" customHeight="1">
      <c r="A1" s="36" t="s">
        <v>125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13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126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16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7" t="s">
        <v>28</v>
      </c>
      <c r="C5" s="50"/>
      <c r="D5" s="11" t="s">
        <v>14</v>
      </c>
      <c r="E5" s="34" t="s">
        <v>29</v>
      </c>
      <c r="F5" s="26">
        <v>0.12159722222222223</v>
      </c>
      <c r="G5" s="26">
        <v>0.12159722222222223</v>
      </c>
      <c r="H5" s="11" t="str">
        <f>TEXT(INT((HOUR(G5)*3600+MINUTE(G5)*60+SECOND(G5))/$J$3/60),"0")&amp;"."&amp;TEXT(MOD((HOUR(G5)*3600+MINUTE(G5)*60+SECOND(G5))/$J$3,60),"00")&amp;"/km"</f>
        <v>4.09/km</v>
      </c>
      <c r="I5" s="14">
        <f>G5-$G$5</f>
        <v>0</v>
      </c>
      <c r="J5" s="14">
        <f>G5-INDEX($G$5:$G$157,MATCH(D5,$D$5:$D$157,0))</f>
        <v>0</v>
      </c>
    </row>
    <row r="6" spans="1:10" s="10" customFormat="1" ht="15" customHeight="1">
      <c r="A6" s="12">
        <v>2</v>
      </c>
      <c r="B6" s="48" t="s">
        <v>30</v>
      </c>
      <c r="C6" s="51"/>
      <c r="D6" s="12" t="s">
        <v>17</v>
      </c>
      <c r="E6" s="27" t="s">
        <v>31</v>
      </c>
      <c r="F6" s="25">
        <v>0.12563657407407408</v>
      </c>
      <c r="G6" s="25">
        <v>0.12563657407407408</v>
      </c>
      <c r="H6" s="12" t="str">
        <f aca="true" t="shared" si="0" ref="H6:H65">TEXT(INT((HOUR(G6)*3600+MINUTE(G6)*60+SECOND(G6))/$J$3/60),"0")&amp;"."&amp;TEXT(MOD((HOUR(G6)*3600+MINUTE(G6)*60+SECOND(G6))/$J$3,60),"00")&amp;"/km"</f>
        <v>4.17/km</v>
      </c>
      <c r="I6" s="13">
        <f aca="true" t="shared" si="1" ref="I6:I65">G6-$G$5</f>
        <v>0.0040393518518518495</v>
      </c>
      <c r="J6" s="13">
        <f>G6-INDEX($G$5:$G$157,MATCH(D6,$D$5:$D$157,0))</f>
        <v>0</v>
      </c>
    </row>
    <row r="7" spans="1:10" s="10" customFormat="1" ht="15" customHeight="1">
      <c r="A7" s="12">
        <v>3</v>
      </c>
      <c r="B7" s="48" t="s">
        <v>32</v>
      </c>
      <c r="C7" s="51"/>
      <c r="D7" s="12" t="s">
        <v>16</v>
      </c>
      <c r="E7" s="27" t="s">
        <v>31</v>
      </c>
      <c r="F7" s="25">
        <v>0.12756944444444443</v>
      </c>
      <c r="G7" s="25">
        <v>0.12756944444444443</v>
      </c>
      <c r="H7" s="12" t="str">
        <f t="shared" si="0"/>
        <v>4.21/km</v>
      </c>
      <c r="I7" s="13">
        <f t="shared" si="1"/>
        <v>0.005972222222222198</v>
      </c>
      <c r="J7" s="13">
        <f>G7-INDEX($G$5:$G$157,MATCH(D7,$D$5:$D$157,0))</f>
        <v>0</v>
      </c>
    </row>
    <row r="8" spans="1:10" s="10" customFormat="1" ht="15" customHeight="1">
      <c r="A8" s="12">
        <v>4</v>
      </c>
      <c r="B8" s="48" t="s">
        <v>33</v>
      </c>
      <c r="C8" s="51"/>
      <c r="D8" s="12" t="s">
        <v>14</v>
      </c>
      <c r="E8" s="27" t="s">
        <v>34</v>
      </c>
      <c r="F8" s="25">
        <v>0.1287384259259259</v>
      </c>
      <c r="G8" s="25">
        <v>0.1287384259259259</v>
      </c>
      <c r="H8" s="12" t="str">
        <f t="shared" si="0"/>
        <v>4.24/km</v>
      </c>
      <c r="I8" s="13">
        <f t="shared" si="1"/>
        <v>0.007141203703703677</v>
      </c>
      <c r="J8" s="13">
        <f>G8-INDEX($G$5:$G$157,MATCH(D8,$D$5:$D$157,0))</f>
        <v>0.007141203703703677</v>
      </c>
    </row>
    <row r="9" spans="1:10" s="10" customFormat="1" ht="15" customHeight="1">
      <c r="A9" s="12">
        <v>5</v>
      </c>
      <c r="B9" s="48" t="s">
        <v>35</v>
      </c>
      <c r="C9" s="51"/>
      <c r="D9" s="12" t="s">
        <v>17</v>
      </c>
      <c r="E9" s="27" t="s">
        <v>36</v>
      </c>
      <c r="F9" s="25">
        <v>0.13532407407407407</v>
      </c>
      <c r="G9" s="25">
        <v>0.13532407407407407</v>
      </c>
      <c r="H9" s="12" t="str">
        <f t="shared" si="0"/>
        <v>4.37/km</v>
      </c>
      <c r="I9" s="13">
        <f t="shared" si="1"/>
        <v>0.013726851851851837</v>
      </c>
      <c r="J9" s="13">
        <f>G9-INDEX($G$5:$G$157,MATCH(D9,$D$5:$D$157,0))</f>
        <v>0.009687499999999988</v>
      </c>
    </row>
    <row r="10" spans="1:10" s="10" customFormat="1" ht="15" customHeight="1">
      <c r="A10" s="12">
        <v>6</v>
      </c>
      <c r="B10" s="48" t="s">
        <v>37</v>
      </c>
      <c r="C10" s="51"/>
      <c r="D10" s="12" t="s">
        <v>14</v>
      </c>
      <c r="E10" s="27" t="s">
        <v>38</v>
      </c>
      <c r="F10" s="25">
        <v>0.13627314814814814</v>
      </c>
      <c r="G10" s="25">
        <v>0.13627314814814814</v>
      </c>
      <c r="H10" s="12" t="str">
        <f t="shared" si="0"/>
        <v>4.39/km</v>
      </c>
      <c r="I10" s="13">
        <f t="shared" si="1"/>
        <v>0.014675925925925912</v>
      </c>
      <c r="J10" s="13">
        <f>G10-INDEX($G$5:$G$157,MATCH(D10,$D$5:$D$157,0))</f>
        <v>0.014675925925925912</v>
      </c>
    </row>
    <row r="11" spans="1:10" s="10" customFormat="1" ht="15" customHeight="1">
      <c r="A11" s="12">
        <v>7</v>
      </c>
      <c r="B11" s="48" t="s">
        <v>39</v>
      </c>
      <c r="C11" s="51"/>
      <c r="D11" s="12" t="s">
        <v>21</v>
      </c>
      <c r="E11" s="27" t="s">
        <v>40</v>
      </c>
      <c r="F11" s="25">
        <v>0.13944444444444445</v>
      </c>
      <c r="G11" s="25">
        <v>0.13944444444444445</v>
      </c>
      <c r="H11" s="12" t="str">
        <f t="shared" si="0"/>
        <v>4.46/km</v>
      </c>
      <c r="I11" s="13">
        <f t="shared" si="1"/>
        <v>0.017847222222222223</v>
      </c>
      <c r="J11" s="13">
        <f>G11-INDEX($G$5:$G$157,MATCH(D11,$D$5:$D$157,0))</f>
        <v>0</v>
      </c>
    </row>
    <row r="12" spans="1:10" s="10" customFormat="1" ht="15" customHeight="1">
      <c r="A12" s="12">
        <v>8</v>
      </c>
      <c r="B12" s="48" t="s">
        <v>41</v>
      </c>
      <c r="C12" s="51"/>
      <c r="D12" s="12" t="s">
        <v>16</v>
      </c>
      <c r="E12" s="27" t="s">
        <v>42</v>
      </c>
      <c r="F12" s="25">
        <v>0.14046296296296296</v>
      </c>
      <c r="G12" s="25">
        <v>0.14046296296296296</v>
      </c>
      <c r="H12" s="12" t="str">
        <f t="shared" si="0"/>
        <v>4.48/km</v>
      </c>
      <c r="I12" s="13">
        <f t="shared" si="1"/>
        <v>0.018865740740740725</v>
      </c>
      <c r="J12" s="13">
        <f>G12-INDEX($G$5:$G$157,MATCH(D12,$D$5:$D$157,0))</f>
        <v>0.012893518518518526</v>
      </c>
    </row>
    <row r="13" spans="1:10" s="10" customFormat="1" ht="15" customHeight="1">
      <c r="A13" s="12">
        <v>9</v>
      </c>
      <c r="B13" s="48" t="s">
        <v>43</v>
      </c>
      <c r="C13" s="51"/>
      <c r="D13" s="12" t="s">
        <v>21</v>
      </c>
      <c r="E13" s="27" t="s">
        <v>127</v>
      </c>
      <c r="F13" s="25">
        <v>0.1413310185185185</v>
      </c>
      <c r="G13" s="25">
        <v>0.1413310185185185</v>
      </c>
      <c r="H13" s="12" t="str">
        <f t="shared" si="0"/>
        <v>4.49/km</v>
      </c>
      <c r="I13" s="13">
        <f t="shared" si="1"/>
        <v>0.019733796296296277</v>
      </c>
      <c r="J13" s="13">
        <f>G13-INDEX($G$5:$G$157,MATCH(D13,$D$5:$D$157,0))</f>
        <v>0.0018865740740740544</v>
      </c>
    </row>
    <row r="14" spans="1:10" s="10" customFormat="1" ht="15" customHeight="1">
      <c r="A14" s="12">
        <v>10</v>
      </c>
      <c r="B14" s="48" t="s">
        <v>44</v>
      </c>
      <c r="C14" s="51"/>
      <c r="D14" s="12" t="s">
        <v>20</v>
      </c>
      <c r="E14" s="27" t="s">
        <v>45</v>
      </c>
      <c r="F14" s="25">
        <v>0.14386574074074074</v>
      </c>
      <c r="G14" s="25">
        <v>0.14386574074074074</v>
      </c>
      <c r="H14" s="12" t="str">
        <f t="shared" si="0"/>
        <v>4.55/km</v>
      </c>
      <c r="I14" s="13">
        <f t="shared" si="1"/>
        <v>0.022268518518518507</v>
      </c>
      <c r="J14" s="13">
        <f>G14-INDEX($G$5:$G$157,MATCH(D14,$D$5:$D$157,0))</f>
        <v>0</v>
      </c>
    </row>
    <row r="15" spans="1:10" s="10" customFormat="1" ht="15" customHeight="1">
      <c r="A15" s="12">
        <v>11</v>
      </c>
      <c r="B15" s="48" t="s">
        <v>46</v>
      </c>
      <c r="C15" s="51"/>
      <c r="D15" s="12" t="s">
        <v>17</v>
      </c>
      <c r="E15" s="27" t="s">
        <v>47</v>
      </c>
      <c r="F15" s="25">
        <v>0.1445833333333333</v>
      </c>
      <c r="G15" s="25">
        <v>0.1445833333333333</v>
      </c>
      <c r="H15" s="12" t="str">
        <f t="shared" si="0"/>
        <v>4.56/km</v>
      </c>
      <c r="I15" s="13">
        <f t="shared" si="1"/>
        <v>0.022986111111111082</v>
      </c>
      <c r="J15" s="13">
        <f>G15-INDEX($G$5:$G$157,MATCH(D15,$D$5:$D$157,0))</f>
        <v>0.018946759259259233</v>
      </c>
    </row>
    <row r="16" spans="1:10" s="10" customFormat="1" ht="15" customHeight="1">
      <c r="A16" s="12">
        <v>12</v>
      </c>
      <c r="B16" s="48" t="s">
        <v>48</v>
      </c>
      <c r="C16" s="51"/>
      <c r="D16" s="12" t="s">
        <v>26</v>
      </c>
      <c r="E16" s="27" t="s">
        <v>40</v>
      </c>
      <c r="F16" s="25">
        <v>0.14527777777777778</v>
      </c>
      <c r="G16" s="25">
        <v>0.14527777777777778</v>
      </c>
      <c r="H16" s="12" t="str">
        <f t="shared" si="0"/>
        <v>4.57/km</v>
      </c>
      <c r="I16" s="13">
        <f t="shared" si="1"/>
        <v>0.023680555555555552</v>
      </c>
      <c r="J16" s="13">
        <f>G16-INDEX($G$5:$G$157,MATCH(D16,$D$5:$D$157,0))</f>
        <v>0</v>
      </c>
    </row>
    <row r="17" spans="1:10" s="10" customFormat="1" ht="15" customHeight="1">
      <c r="A17" s="12">
        <v>13</v>
      </c>
      <c r="B17" s="48" t="s">
        <v>49</v>
      </c>
      <c r="C17" s="51"/>
      <c r="D17" s="12" t="s">
        <v>17</v>
      </c>
      <c r="E17" s="27" t="s">
        <v>120</v>
      </c>
      <c r="F17" s="25">
        <v>0.14605324074074075</v>
      </c>
      <c r="G17" s="25">
        <v>0.14605324074074075</v>
      </c>
      <c r="H17" s="12" t="str">
        <f t="shared" si="0"/>
        <v>4.59/km</v>
      </c>
      <c r="I17" s="13">
        <f t="shared" si="1"/>
        <v>0.024456018518518516</v>
      </c>
      <c r="J17" s="13">
        <f>G17-INDEX($G$5:$G$157,MATCH(D17,$D$5:$D$157,0))</f>
        <v>0.020416666666666666</v>
      </c>
    </row>
    <row r="18" spans="1:10" s="10" customFormat="1" ht="15" customHeight="1">
      <c r="A18" s="12">
        <v>14</v>
      </c>
      <c r="B18" s="48" t="s">
        <v>50</v>
      </c>
      <c r="C18" s="51"/>
      <c r="D18" s="12" t="s">
        <v>20</v>
      </c>
      <c r="E18" s="27" t="s">
        <v>51</v>
      </c>
      <c r="F18" s="25">
        <v>0.14766203703703704</v>
      </c>
      <c r="G18" s="25">
        <v>0.14766203703703704</v>
      </c>
      <c r="H18" s="12" t="str">
        <f t="shared" si="0"/>
        <v>5.02/km</v>
      </c>
      <c r="I18" s="13">
        <f t="shared" si="1"/>
        <v>0.026064814814814805</v>
      </c>
      <c r="J18" s="13">
        <f>G18-INDEX($G$5:$G$157,MATCH(D18,$D$5:$D$157,0))</f>
        <v>0.0037962962962962976</v>
      </c>
    </row>
    <row r="19" spans="1:10" s="10" customFormat="1" ht="15" customHeight="1">
      <c r="A19" s="12">
        <v>15</v>
      </c>
      <c r="B19" s="48" t="s">
        <v>52</v>
      </c>
      <c r="C19" s="51"/>
      <c r="D19" s="12" t="s">
        <v>17</v>
      </c>
      <c r="E19" s="27" t="s">
        <v>45</v>
      </c>
      <c r="F19" s="25">
        <v>0.14811342592592594</v>
      </c>
      <c r="G19" s="25">
        <v>0.14811342592592594</v>
      </c>
      <c r="H19" s="12" t="str">
        <f t="shared" si="0"/>
        <v>5.03/km</v>
      </c>
      <c r="I19" s="13">
        <f t="shared" si="1"/>
        <v>0.02651620370370371</v>
      </c>
      <c r="J19" s="13">
        <f>G19-INDEX($G$5:$G$157,MATCH(D19,$D$5:$D$157,0))</f>
        <v>0.02247685185185186</v>
      </c>
    </row>
    <row r="20" spans="1:10" s="10" customFormat="1" ht="15" customHeight="1">
      <c r="A20" s="12">
        <v>16</v>
      </c>
      <c r="B20" s="48" t="s">
        <v>53</v>
      </c>
      <c r="C20" s="51"/>
      <c r="D20" s="12" t="s">
        <v>14</v>
      </c>
      <c r="E20" s="27" t="s">
        <v>51</v>
      </c>
      <c r="F20" s="25">
        <v>0.14890046296296297</v>
      </c>
      <c r="G20" s="25">
        <v>0.14890046296296297</v>
      </c>
      <c r="H20" s="12" t="str">
        <f t="shared" si="0"/>
        <v>5.05/km</v>
      </c>
      <c r="I20" s="13">
        <f t="shared" si="1"/>
        <v>0.02730324074074074</v>
      </c>
      <c r="J20" s="13">
        <f>G20-INDEX($G$5:$G$157,MATCH(D20,$D$5:$D$157,0))</f>
        <v>0.02730324074074074</v>
      </c>
    </row>
    <row r="21" spans="1:10" ht="15" customHeight="1">
      <c r="A21" s="12">
        <v>17</v>
      </c>
      <c r="B21" s="48" t="s">
        <v>54</v>
      </c>
      <c r="C21" s="51"/>
      <c r="D21" s="12" t="s">
        <v>15</v>
      </c>
      <c r="E21" s="27" t="s">
        <v>55</v>
      </c>
      <c r="F21" s="25">
        <v>0.14934027777777778</v>
      </c>
      <c r="G21" s="25">
        <v>0.14934027777777778</v>
      </c>
      <c r="H21" s="12" t="str">
        <f t="shared" si="0"/>
        <v>5.06/km</v>
      </c>
      <c r="I21" s="13">
        <f t="shared" si="1"/>
        <v>0.02774305555555555</v>
      </c>
      <c r="J21" s="13">
        <f>G21-INDEX($G$5:$G$157,MATCH(D21,$D$5:$D$157,0))</f>
        <v>0</v>
      </c>
    </row>
    <row r="22" spans="1:10" ht="15" customHeight="1">
      <c r="A22" s="12">
        <v>18</v>
      </c>
      <c r="B22" s="48" t="s">
        <v>56</v>
      </c>
      <c r="C22" s="51"/>
      <c r="D22" s="12" t="s">
        <v>17</v>
      </c>
      <c r="E22" s="27" t="s">
        <v>57</v>
      </c>
      <c r="F22" s="25">
        <v>0.1497337962962963</v>
      </c>
      <c r="G22" s="25">
        <v>0.1497337962962963</v>
      </c>
      <c r="H22" s="12" t="str">
        <f t="shared" si="0"/>
        <v>5.07/km</v>
      </c>
      <c r="I22" s="13">
        <f t="shared" si="1"/>
        <v>0.028136574074074064</v>
      </c>
      <c r="J22" s="13">
        <f>G22-INDEX($G$5:$G$157,MATCH(D22,$D$5:$D$157,0))</f>
        <v>0.024097222222222214</v>
      </c>
    </row>
    <row r="23" spans="1:10" ht="15" customHeight="1">
      <c r="A23" s="12">
        <v>19</v>
      </c>
      <c r="B23" s="48" t="s">
        <v>58</v>
      </c>
      <c r="C23" s="51"/>
      <c r="D23" s="12" t="s">
        <v>16</v>
      </c>
      <c r="E23" s="27" t="s">
        <v>59</v>
      </c>
      <c r="F23" s="25">
        <v>0.15092592592592594</v>
      </c>
      <c r="G23" s="25">
        <v>0.15092592592592594</v>
      </c>
      <c r="H23" s="12" t="str">
        <f t="shared" si="0"/>
        <v>5.09/km</v>
      </c>
      <c r="I23" s="13">
        <f t="shared" si="1"/>
        <v>0.029328703703703704</v>
      </c>
      <c r="J23" s="13">
        <f>G23-INDEX($G$5:$G$157,MATCH(D23,$D$5:$D$157,0))</f>
        <v>0.023356481481481506</v>
      </c>
    </row>
    <row r="24" spans="1:10" ht="15" customHeight="1">
      <c r="A24" s="23">
        <v>20</v>
      </c>
      <c r="B24" s="53" t="s">
        <v>60</v>
      </c>
      <c r="C24" s="54"/>
      <c r="D24" s="23" t="s">
        <v>18</v>
      </c>
      <c r="E24" s="35" t="s">
        <v>12</v>
      </c>
      <c r="F24" s="28">
        <v>0.15118055555555557</v>
      </c>
      <c r="G24" s="28">
        <v>0.15118055555555557</v>
      </c>
      <c r="H24" s="23" t="str">
        <f t="shared" si="0"/>
        <v>5.10/km</v>
      </c>
      <c r="I24" s="24">
        <f t="shared" si="1"/>
        <v>0.029583333333333336</v>
      </c>
      <c r="J24" s="24">
        <f>G24-INDEX($G$5:$G$157,MATCH(D24,$D$5:$D$157,0))</f>
        <v>0</v>
      </c>
    </row>
    <row r="25" spans="1:10" ht="15" customHeight="1">
      <c r="A25" s="12">
        <v>21</v>
      </c>
      <c r="B25" s="48" t="s">
        <v>61</v>
      </c>
      <c r="C25" s="51"/>
      <c r="D25" s="12" t="s">
        <v>16</v>
      </c>
      <c r="E25" s="27" t="s">
        <v>62</v>
      </c>
      <c r="F25" s="25">
        <v>0.15158564814814815</v>
      </c>
      <c r="G25" s="25">
        <v>0.15158564814814815</v>
      </c>
      <c r="H25" s="12" t="str">
        <f t="shared" si="0"/>
        <v>5.10/km</v>
      </c>
      <c r="I25" s="13">
        <f t="shared" si="1"/>
        <v>0.02998842592592592</v>
      </c>
      <c r="J25" s="13">
        <f>G25-INDEX($G$5:$G$157,MATCH(D25,$D$5:$D$157,0))</f>
        <v>0.02401620370370372</v>
      </c>
    </row>
    <row r="26" spans="1:10" ht="15" customHeight="1">
      <c r="A26" s="12">
        <v>22</v>
      </c>
      <c r="B26" s="48" t="s">
        <v>63</v>
      </c>
      <c r="C26" s="51"/>
      <c r="D26" s="12" t="s">
        <v>14</v>
      </c>
      <c r="E26" s="27" t="s">
        <v>64</v>
      </c>
      <c r="F26" s="25">
        <v>0.1533912037037037</v>
      </c>
      <c r="G26" s="25">
        <v>0.1533912037037037</v>
      </c>
      <c r="H26" s="12" t="str">
        <f t="shared" si="0"/>
        <v>5.14/km</v>
      </c>
      <c r="I26" s="13">
        <f t="shared" si="1"/>
        <v>0.03179398148148148</v>
      </c>
      <c r="J26" s="13">
        <f>G26-INDEX($G$5:$G$157,MATCH(D26,$D$5:$D$157,0))</f>
        <v>0.03179398148148148</v>
      </c>
    </row>
    <row r="27" spans="1:10" ht="15" customHeight="1">
      <c r="A27" s="12">
        <v>23</v>
      </c>
      <c r="B27" s="48" t="s">
        <v>65</v>
      </c>
      <c r="C27" s="51"/>
      <c r="D27" s="12" t="s">
        <v>14</v>
      </c>
      <c r="E27" s="27" t="s">
        <v>66</v>
      </c>
      <c r="F27" s="25">
        <v>0.15535879629629631</v>
      </c>
      <c r="G27" s="25">
        <v>0.15535879629629631</v>
      </c>
      <c r="H27" s="12" t="str">
        <f t="shared" si="0"/>
        <v>5.18/km</v>
      </c>
      <c r="I27" s="13">
        <f t="shared" si="1"/>
        <v>0.03376157407407408</v>
      </c>
      <c r="J27" s="13">
        <f>G27-INDEX($G$5:$G$157,MATCH(D27,$D$5:$D$157,0))</f>
        <v>0.03376157407407408</v>
      </c>
    </row>
    <row r="28" spans="1:10" ht="15" customHeight="1">
      <c r="A28" s="12">
        <v>24</v>
      </c>
      <c r="B28" s="48" t="s">
        <v>67</v>
      </c>
      <c r="C28" s="51"/>
      <c r="D28" s="12" t="s">
        <v>17</v>
      </c>
      <c r="E28" s="27" t="s">
        <v>68</v>
      </c>
      <c r="F28" s="25">
        <v>0.15692129629629628</v>
      </c>
      <c r="G28" s="25">
        <v>0.15692129629629628</v>
      </c>
      <c r="H28" s="12" t="str">
        <f t="shared" si="0"/>
        <v>5.21/km</v>
      </c>
      <c r="I28" s="13">
        <f t="shared" si="1"/>
        <v>0.03532407407407405</v>
      </c>
      <c r="J28" s="13">
        <f>G28-INDEX($G$5:$G$157,MATCH(D28,$D$5:$D$157,0))</f>
        <v>0.0312847222222222</v>
      </c>
    </row>
    <row r="29" spans="1:10" ht="15" customHeight="1">
      <c r="A29" s="12">
        <v>25</v>
      </c>
      <c r="B29" s="48" t="s">
        <v>69</v>
      </c>
      <c r="C29" s="51"/>
      <c r="D29" s="12" t="s">
        <v>21</v>
      </c>
      <c r="E29" s="27" t="s">
        <v>70</v>
      </c>
      <c r="F29" s="25">
        <v>0.15714120370370369</v>
      </c>
      <c r="G29" s="25">
        <v>0.15714120370370369</v>
      </c>
      <c r="H29" s="12" t="str">
        <f t="shared" si="0"/>
        <v>5.22/km</v>
      </c>
      <c r="I29" s="13">
        <f t="shared" si="1"/>
        <v>0.035543981481481454</v>
      </c>
      <c r="J29" s="13">
        <f>G29-INDEX($G$5:$G$157,MATCH(D29,$D$5:$D$157,0))</f>
        <v>0.01769675925925923</v>
      </c>
    </row>
    <row r="30" spans="1:10" ht="15" customHeight="1">
      <c r="A30" s="12">
        <v>26</v>
      </c>
      <c r="B30" s="48" t="s">
        <v>71</v>
      </c>
      <c r="C30" s="51"/>
      <c r="D30" s="12" t="s">
        <v>20</v>
      </c>
      <c r="E30" s="27" t="s">
        <v>72</v>
      </c>
      <c r="F30" s="25">
        <v>0.15714120370370369</v>
      </c>
      <c r="G30" s="25">
        <v>0.15714120370370369</v>
      </c>
      <c r="H30" s="12" t="str">
        <f t="shared" si="0"/>
        <v>5.22/km</v>
      </c>
      <c r="I30" s="13">
        <f t="shared" si="1"/>
        <v>0.035543981481481454</v>
      </c>
      <c r="J30" s="13">
        <f>G30-INDEX($G$5:$G$157,MATCH(D30,$D$5:$D$157,0))</f>
        <v>0.013275462962962947</v>
      </c>
    </row>
    <row r="31" spans="1:10" ht="15" customHeight="1">
      <c r="A31" s="12">
        <v>27</v>
      </c>
      <c r="B31" s="48" t="s">
        <v>73</v>
      </c>
      <c r="C31" s="51"/>
      <c r="D31" s="12" t="s">
        <v>16</v>
      </c>
      <c r="E31" s="27" t="s">
        <v>74</v>
      </c>
      <c r="F31" s="25">
        <v>0.1579861111111111</v>
      </c>
      <c r="G31" s="25">
        <v>0.1579861111111111</v>
      </c>
      <c r="H31" s="12" t="str">
        <f t="shared" si="0"/>
        <v>5.23/km</v>
      </c>
      <c r="I31" s="13">
        <f t="shared" si="1"/>
        <v>0.03638888888888887</v>
      </c>
      <c r="J31" s="13">
        <f>G31-INDEX($G$5:$G$157,MATCH(D31,$D$5:$D$157,0))</f>
        <v>0.030416666666666675</v>
      </c>
    </row>
    <row r="32" spans="1:10" ht="15" customHeight="1">
      <c r="A32" s="23">
        <v>28</v>
      </c>
      <c r="B32" s="53" t="s">
        <v>75</v>
      </c>
      <c r="C32" s="54"/>
      <c r="D32" s="23" t="s">
        <v>18</v>
      </c>
      <c r="E32" s="35" t="s">
        <v>12</v>
      </c>
      <c r="F32" s="28">
        <v>0.15876157407407407</v>
      </c>
      <c r="G32" s="28">
        <v>0.15876157407407407</v>
      </c>
      <c r="H32" s="23" t="str">
        <f t="shared" si="0"/>
        <v>5.25/km</v>
      </c>
      <c r="I32" s="24">
        <f t="shared" si="1"/>
        <v>0.03716435185185184</v>
      </c>
      <c r="J32" s="24">
        <f>G32-INDEX($G$5:$G$157,MATCH(D32,$D$5:$D$157,0))</f>
        <v>0.007581018518518501</v>
      </c>
    </row>
    <row r="33" spans="1:10" ht="15" customHeight="1">
      <c r="A33" s="12">
        <v>29</v>
      </c>
      <c r="B33" s="48" t="s">
        <v>76</v>
      </c>
      <c r="C33" s="51"/>
      <c r="D33" s="12" t="s">
        <v>22</v>
      </c>
      <c r="E33" s="27" t="s">
        <v>74</v>
      </c>
      <c r="F33" s="25">
        <v>0.16268518518518518</v>
      </c>
      <c r="G33" s="25">
        <v>0.16268518518518518</v>
      </c>
      <c r="H33" s="12" t="str">
        <f t="shared" si="0"/>
        <v>5.33/km</v>
      </c>
      <c r="I33" s="13">
        <f t="shared" si="1"/>
        <v>0.04108796296296295</v>
      </c>
      <c r="J33" s="13">
        <f>G33-INDEX($G$5:$G$157,MATCH(D33,$D$5:$D$157,0))</f>
        <v>0</v>
      </c>
    </row>
    <row r="34" spans="1:10" ht="15" customHeight="1">
      <c r="A34" s="12">
        <v>30</v>
      </c>
      <c r="B34" s="48" t="s">
        <v>77</v>
      </c>
      <c r="C34" s="51"/>
      <c r="D34" s="12" t="s">
        <v>23</v>
      </c>
      <c r="E34" s="27" t="s">
        <v>78</v>
      </c>
      <c r="F34" s="25">
        <v>0.16374999999999998</v>
      </c>
      <c r="G34" s="25">
        <v>0.16374999999999998</v>
      </c>
      <c r="H34" s="12" t="str">
        <f t="shared" si="0"/>
        <v>5.35/km</v>
      </c>
      <c r="I34" s="13">
        <f t="shared" si="1"/>
        <v>0.04215277777777775</v>
      </c>
      <c r="J34" s="13">
        <f>G34-INDEX($G$5:$G$157,MATCH(D34,$D$5:$D$157,0))</f>
        <v>0</v>
      </c>
    </row>
    <row r="35" spans="1:10" ht="15" customHeight="1">
      <c r="A35" s="12">
        <v>31</v>
      </c>
      <c r="B35" s="48" t="s">
        <v>79</v>
      </c>
      <c r="C35" s="51"/>
      <c r="D35" s="12" t="s">
        <v>16</v>
      </c>
      <c r="E35" s="27" t="s">
        <v>55</v>
      </c>
      <c r="F35" s="25">
        <v>0.1658449074074074</v>
      </c>
      <c r="G35" s="25">
        <v>0.1658449074074074</v>
      </c>
      <c r="H35" s="12" t="str">
        <f t="shared" si="0"/>
        <v>5.40/km</v>
      </c>
      <c r="I35" s="13">
        <f t="shared" si="1"/>
        <v>0.04424768518518517</v>
      </c>
      <c r="J35" s="13">
        <f>G35-INDEX($G$5:$G$157,MATCH(D35,$D$5:$D$157,0))</f>
        <v>0.03827546296296297</v>
      </c>
    </row>
    <row r="36" spans="1:10" ht="15" customHeight="1">
      <c r="A36" s="12">
        <v>32</v>
      </c>
      <c r="B36" s="48" t="s">
        <v>80</v>
      </c>
      <c r="C36" s="51"/>
      <c r="D36" s="12" t="s">
        <v>15</v>
      </c>
      <c r="E36" s="27" t="s">
        <v>81</v>
      </c>
      <c r="F36" s="25">
        <v>0.16752314814814814</v>
      </c>
      <c r="G36" s="25">
        <v>0.16752314814814814</v>
      </c>
      <c r="H36" s="12" t="str">
        <f t="shared" si="0"/>
        <v>5.43/km</v>
      </c>
      <c r="I36" s="13">
        <f t="shared" si="1"/>
        <v>0.04592592592592591</v>
      </c>
      <c r="J36" s="13">
        <f>G36-INDEX($G$5:$G$157,MATCH(D36,$D$5:$D$157,0))</f>
        <v>0.018182870370370363</v>
      </c>
    </row>
    <row r="37" spans="1:10" ht="15" customHeight="1">
      <c r="A37" s="12">
        <v>33</v>
      </c>
      <c r="B37" s="48" t="s">
        <v>82</v>
      </c>
      <c r="C37" s="51"/>
      <c r="D37" s="12" t="s">
        <v>18</v>
      </c>
      <c r="E37" s="27" t="s">
        <v>70</v>
      </c>
      <c r="F37" s="25">
        <v>0.1678587962962963</v>
      </c>
      <c r="G37" s="25">
        <v>0.1678587962962963</v>
      </c>
      <c r="H37" s="12" t="str">
        <f t="shared" si="0"/>
        <v>5.44/km</v>
      </c>
      <c r="I37" s="13">
        <f t="shared" si="1"/>
        <v>0.046261574074074066</v>
      </c>
      <c r="J37" s="13">
        <f>G37-INDEX($G$5:$G$157,MATCH(D37,$D$5:$D$157,0))</f>
        <v>0.01667824074074073</v>
      </c>
    </row>
    <row r="38" spans="1:10" ht="15" customHeight="1">
      <c r="A38" s="12">
        <v>34</v>
      </c>
      <c r="B38" s="48" t="s">
        <v>83</v>
      </c>
      <c r="C38" s="51"/>
      <c r="D38" s="12" t="s">
        <v>18</v>
      </c>
      <c r="E38" s="27" t="s">
        <v>84</v>
      </c>
      <c r="F38" s="25">
        <v>0.16810185185185186</v>
      </c>
      <c r="G38" s="25">
        <v>0.16810185185185186</v>
      </c>
      <c r="H38" s="12" t="str">
        <f t="shared" si="0"/>
        <v>5.44/km</v>
      </c>
      <c r="I38" s="13">
        <f t="shared" si="1"/>
        <v>0.04650462962962963</v>
      </c>
      <c r="J38" s="13">
        <f>G38-INDEX($G$5:$G$157,MATCH(D38,$D$5:$D$157,0))</f>
        <v>0.016921296296296295</v>
      </c>
    </row>
    <row r="39" spans="1:10" ht="15" customHeight="1">
      <c r="A39" s="12">
        <v>35</v>
      </c>
      <c r="B39" s="48" t="s">
        <v>85</v>
      </c>
      <c r="C39" s="51"/>
      <c r="D39" s="12" t="s">
        <v>16</v>
      </c>
      <c r="E39" s="27" t="s">
        <v>86</v>
      </c>
      <c r="F39" s="25">
        <v>0.1685763888888889</v>
      </c>
      <c r="G39" s="25">
        <v>0.1685763888888889</v>
      </c>
      <c r="H39" s="12" t="str">
        <f t="shared" si="0"/>
        <v>5.45/km</v>
      </c>
      <c r="I39" s="13">
        <f t="shared" si="1"/>
        <v>0.04697916666666667</v>
      </c>
      <c r="J39" s="13">
        <f>G39-INDEX($G$5:$G$157,MATCH(D39,$D$5:$D$157,0))</f>
        <v>0.04100694444444447</v>
      </c>
    </row>
    <row r="40" spans="1:10" ht="15" customHeight="1">
      <c r="A40" s="12">
        <v>36</v>
      </c>
      <c r="B40" s="48" t="s">
        <v>87</v>
      </c>
      <c r="C40" s="51"/>
      <c r="D40" s="12" t="s">
        <v>19</v>
      </c>
      <c r="E40" s="27" t="s">
        <v>86</v>
      </c>
      <c r="F40" s="25">
        <v>0.16871527777777776</v>
      </c>
      <c r="G40" s="25">
        <v>0.16871527777777776</v>
      </c>
      <c r="H40" s="12" t="str">
        <f t="shared" si="0"/>
        <v>5.45/km</v>
      </c>
      <c r="I40" s="13">
        <f t="shared" si="1"/>
        <v>0.047118055555555524</v>
      </c>
      <c r="J40" s="13">
        <f>G40-INDEX($G$5:$G$157,MATCH(D40,$D$5:$D$157,0))</f>
        <v>0</v>
      </c>
    </row>
    <row r="41" spans="1:10" ht="15" customHeight="1">
      <c r="A41" s="23">
        <v>37</v>
      </c>
      <c r="B41" s="53" t="s">
        <v>88</v>
      </c>
      <c r="C41" s="54"/>
      <c r="D41" s="23" t="s">
        <v>22</v>
      </c>
      <c r="E41" s="35" t="s">
        <v>12</v>
      </c>
      <c r="F41" s="28">
        <v>0.16885416666666667</v>
      </c>
      <c r="G41" s="28">
        <v>0.16885416666666667</v>
      </c>
      <c r="H41" s="23" t="str">
        <f t="shared" si="0"/>
        <v>5.46/km</v>
      </c>
      <c r="I41" s="24">
        <f t="shared" si="1"/>
        <v>0.047256944444444435</v>
      </c>
      <c r="J41" s="24">
        <f>G41-INDEX($G$5:$G$157,MATCH(D41,$D$5:$D$157,0))</f>
        <v>0.006168981481481484</v>
      </c>
    </row>
    <row r="42" spans="1:10" ht="15" customHeight="1">
      <c r="A42" s="23">
        <v>38</v>
      </c>
      <c r="B42" s="53" t="s">
        <v>89</v>
      </c>
      <c r="C42" s="54"/>
      <c r="D42" s="23" t="s">
        <v>14</v>
      </c>
      <c r="E42" s="35" t="s">
        <v>12</v>
      </c>
      <c r="F42" s="28">
        <v>0.16966435185185183</v>
      </c>
      <c r="G42" s="28">
        <v>0.16966435185185183</v>
      </c>
      <c r="H42" s="23" t="str">
        <f t="shared" si="0"/>
        <v>5.47/km</v>
      </c>
      <c r="I42" s="24">
        <f t="shared" si="1"/>
        <v>0.0480671296296296</v>
      </c>
      <c r="J42" s="24">
        <f>G42-INDEX($G$5:$G$157,MATCH(D42,$D$5:$D$157,0))</f>
        <v>0.0480671296296296</v>
      </c>
    </row>
    <row r="43" spans="1:10" ht="15" customHeight="1">
      <c r="A43" s="12">
        <v>39</v>
      </c>
      <c r="B43" s="48" t="s">
        <v>90</v>
      </c>
      <c r="C43" s="51"/>
      <c r="D43" s="12" t="s">
        <v>18</v>
      </c>
      <c r="E43" s="27" t="s">
        <v>91</v>
      </c>
      <c r="F43" s="25">
        <v>0.16967592592592592</v>
      </c>
      <c r="G43" s="25">
        <v>0.16967592592592592</v>
      </c>
      <c r="H43" s="12" t="str">
        <f t="shared" si="0"/>
        <v>5.47/km</v>
      </c>
      <c r="I43" s="13">
        <f t="shared" si="1"/>
        <v>0.04807870370370369</v>
      </c>
      <c r="J43" s="13">
        <f>G43-INDEX($G$5:$G$157,MATCH(D43,$D$5:$D$157,0))</f>
        <v>0.018495370370370356</v>
      </c>
    </row>
    <row r="44" spans="1:10" ht="15" customHeight="1">
      <c r="A44" s="23">
        <v>40</v>
      </c>
      <c r="B44" s="53" t="s">
        <v>92</v>
      </c>
      <c r="C44" s="54"/>
      <c r="D44" s="23" t="s">
        <v>20</v>
      </c>
      <c r="E44" s="35" t="s">
        <v>12</v>
      </c>
      <c r="F44" s="28">
        <v>0.16967592592592592</v>
      </c>
      <c r="G44" s="28">
        <v>0.16967592592592592</v>
      </c>
      <c r="H44" s="23" t="str">
        <f t="shared" si="0"/>
        <v>5.47/km</v>
      </c>
      <c r="I44" s="24">
        <f t="shared" si="1"/>
        <v>0.04807870370370369</v>
      </c>
      <c r="J44" s="24">
        <f>G44-INDEX($G$5:$G$157,MATCH(D44,$D$5:$D$157,0))</f>
        <v>0.025810185185185186</v>
      </c>
    </row>
    <row r="45" spans="1:10" ht="15" customHeight="1">
      <c r="A45" s="12">
        <v>41</v>
      </c>
      <c r="B45" s="48" t="s">
        <v>93</v>
      </c>
      <c r="C45" s="51"/>
      <c r="D45" s="12" t="s">
        <v>18</v>
      </c>
      <c r="E45" s="27" t="s">
        <v>94</v>
      </c>
      <c r="F45" s="25">
        <v>0.17041666666666666</v>
      </c>
      <c r="G45" s="25">
        <v>0.17041666666666666</v>
      </c>
      <c r="H45" s="12" t="str">
        <f t="shared" si="0"/>
        <v>5.49/km</v>
      </c>
      <c r="I45" s="13">
        <f t="shared" si="1"/>
        <v>0.04881944444444443</v>
      </c>
      <c r="J45" s="13">
        <f>G45-INDEX($G$5:$G$157,MATCH(D45,$D$5:$D$157,0))</f>
        <v>0.019236111111111093</v>
      </c>
    </row>
    <row r="46" spans="1:10" ht="15" customHeight="1">
      <c r="A46" s="12">
        <v>42</v>
      </c>
      <c r="B46" s="48" t="s">
        <v>95</v>
      </c>
      <c r="C46" s="51"/>
      <c r="D46" s="12" t="s">
        <v>25</v>
      </c>
      <c r="E46" s="27" t="s">
        <v>96</v>
      </c>
      <c r="F46" s="25">
        <v>0.17074074074074075</v>
      </c>
      <c r="G46" s="25">
        <v>0.17074074074074075</v>
      </c>
      <c r="H46" s="12" t="str">
        <f t="shared" si="0"/>
        <v>5.50/km</v>
      </c>
      <c r="I46" s="13">
        <f t="shared" si="1"/>
        <v>0.04914351851851852</v>
      </c>
      <c r="J46" s="13">
        <f>G46-INDEX($G$5:$G$157,MATCH(D46,$D$5:$D$157,0))</f>
        <v>0</v>
      </c>
    </row>
    <row r="47" spans="1:10" ht="15" customHeight="1">
      <c r="A47" s="12">
        <v>43</v>
      </c>
      <c r="B47" s="48" t="s">
        <v>97</v>
      </c>
      <c r="C47" s="51"/>
      <c r="D47" s="12" t="s">
        <v>18</v>
      </c>
      <c r="E47" s="27" t="s">
        <v>98</v>
      </c>
      <c r="F47" s="25">
        <v>0.17253472222222221</v>
      </c>
      <c r="G47" s="25">
        <v>0.17253472222222221</v>
      </c>
      <c r="H47" s="12" t="str">
        <f t="shared" si="0"/>
        <v>5.53/km</v>
      </c>
      <c r="I47" s="13">
        <f t="shared" si="1"/>
        <v>0.05093749999999998</v>
      </c>
      <c r="J47" s="13">
        <f>G47-INDEX($G$5:$G$157,MATCH(D47,$D$5:$D$157,0))</f>
        <v>0.021354166666666646</v>
      </c>
    </row>
    <row r="48" spans="1:10" ht="15" customHeight="1">
      <c r="A48" s="23">
        <v>44</v>
      </c>
      <c r="B48" s="53" t="s">
        <v>99</v>
      </c>
      <c r="C48" s="54"/>
      <c r="D48" s="23" t="s">
        <v>18</v>
      </c>
      <c r="E48" s="35" t="s">
        <v>12</v>
      </c>
      <c r="F48" s="28">
        <v>0.17502314814814815</v>
      </c>
      <c r="G48" s="28">
        <v>0.17502314814814815</v>
      </c>
      <c r="H48" s="23" t="str">
        <f t="shared" si="0"/>
        <v>5.58/km</v>
      </c>
      <c r="I48" s="24">
        <f t="shared" si="1"/>
        <v>0.05342592592592592</v>
      </c>
      <c r="J48" s="24">
        <f>G48-INDEX($G$5:$G$157,MATCH(D48,$D$5:$D$157,0))</f>
        <v>0.023842592592592582</v>
      </c>
    </row>
    <row r="49" spans="1:10" ht="15" customHeight="1">
      <c r="A49" s="23">
        <v>45</v>
      </c>
      <c r="B49" s="53" t="s">
        <v>100</v>
      </c>
      <c r="C49" s="54"/>
      <c r="D49" s="23" t="s">
        <v>18</v>
      </c>
      <c r="E49" s="35" t="s">
        <v>12</v>
      </c>
      <c r="F49" s="28">
        <v>0.1751273148148148</v>
      </c>
      <c r="G49" s="28">
        <v>0.1751273148148148</v>
      </c>
      <c r="H49" s="23" t="str">
        <f t="shared" si="0"/>
        <v>5.59/km</v>
      </c>
      <c r="I49" s="24">
        <f t="shared" si="1"/>
        <v>0.053530092592592574</v>
      </c>
      <c r="J49" s="24">
        <f>G49-INDEX($G$5:$G$157,MATCH(D49,$D$5:$D$157,0))</f>
        <v>0.023946759259259237</v>
      </c>
    </row>
    <row r="50" spans="1:10" ht="15" customHeight="1">
      <c r="A50" s="12">
        <v>46</v>
      </c>
      <c r="B50" s="48" t="s">
        <v>101</v>
      </c>
      <c r="C50" s="51"/>
      <c r="D50" s="12" t="s">
        <v>17</v>
      </c>
      <c r="E50" s="27" t="s">
        <v>123</v>
      </c>
      <c r="F50" s="25">
        <v>0.18099537037037036</v>
      </c>
      <c r="G50" s="25">
        <v>0.18099537037037036</v>
      </c>
      <c r="H50" s="12" t="str">
        <f t="shared" si="0"/>
        <v>6.11/km</v>
      </c>
      <c r="I50" s="13">
        <f t="shared" si="1"/>
        <v>0.05939814814814813</v>
      </c>
      <c r="J50" s="13">
        <f>G50-INDEX($G$5:$G$157,MATCH(D50,$D$5:$D$157,0))</f>
        <v>0.05535879629629628</v>
      </c>
    </row>
    <row r="51" spans="1:10" ht="15" customHeight="1">
      <c r="A51" s="12">
        <v>47</v>
      </c>
      <c r="B51" s="48" t="s">
        <v>102</v>
      </c>
      <c r="C51" s="51"/>
      <c r="D51" s="12" t="s">
        <v>22</v>
      </c>
      <c r="E51" s="27" t="s">
        <v>103</v>
      </c>
      <c r="F51" s="25">
        <v>0.18106481481481482</v>
      </c>
      <c r="G51" s="25">
        <v>0.18106481481481482</v>
      </c>
      <c r="H51" s="12" t="str">
        <f t="shared" si="0"/>
        <v>6.11/km</v>
      </c>
      <c r="I51" s="13">
        <f t="shared" si="1"/>
        <v>0.059467592592592586</v>
      </c>
      <c r="J51" s="13">
        <f>G51-INDEX($G$5:$G$157,MATCH(D51,$D$5:$D$157,0))</f>
        <v>0.018379629629629635</v>
      </c>
    </row>
    <row r="52" spans="1:10" ht="15" customHeight="1">
      <c r="A52" s="12">
        <v>48</v>
      </c>
      <c r="B52" s="48" t="s">
        <v>104</v>
      </c>
      <c r="C52" s="51"/>
      <c r="D52" s="12" t="s">
        <v>23</v>
      </c>
      <c r="E52" s="27" t="s">
        <v>42</v>
      </c>
      <c r="F52" s="25">
        <v>0.18106481481481482</v>
      </c>
      <c r="G52" s="25">
        <v>0.18106481481481482</v>
      </c>
      <c r="H52" s="12" t="str">
        <f t="shared" si="0"/>
        <v>6.11/km</v>
      </c>
      <c r="I52" s="13">
        <f t="shared" si="1"/>
        <v>0.059467592592592586</v>
      </c>
      <c r="J52" s="13">
        <f>G52-INDEX($G$5:$G$157,MATCH(D52,$D$5:$D$157,0))</f>
        <v>0.01731481481481484</v>
      </c>
    </row>
    <row r="53" spans="1:10" ht="15" customHeight="1">
      <c r="A53" s="12">
        <v>49</v>
      </c>
      <c r="B53" s="48" t="s">
        <v>105</v>
      </c>
      <c r="C53" s="51"/>
      <c r="D53" s="12" t="s">
        <v>17</v>
      </c>
      <c r="E53" s="27" t="s">
        <v>106</v>
      </c>
      <c r="F53" s="25">
        <v>0.18106481481481482</v>
      </c>
      <c r="G53" s="25">
        <v>0.18106481481481482</v>
      </c>
      <c r="H53" s="12" t="str">
        <f t="shared" si="0"/>
        <v>6.11/km</v>
      </c>
      <c r="I53" s="13">
        <f t="shared" si="1"/>
        <v>0.059467592592592586</v>
      </c>
      <c r="J53" s="13">
        <f>G53-INDEX($G$5:$G$157,MATCH(D53,$D$5:$D$157,0))</f>
        <v>0.055428240740740736</v>
      </c>
    </row>
    <row r="54" spans="1:10" ht="15" customHeight="1">
      <c r="A54" s="12">
        <v>50</v>
      </c>
      <c r="B54" s="48" t="s">
        <v>107</v>
      </c>
      <c r="C54" s="51"/>
      <c r="D54" s="12" t="s">
        <v>18</v>
      </c>
      <c r="E54" s="27" t="s">
        <v>106</v>
      </c>
      <c r="F54" s="25">
        <v>0.18565972222222224</v>
      </c>
      <c r="G54" s="25">
        <v>0.18565972222222224</v>
      </c>
      <c r="H54" s="12" t="str">
        <f t="shared" si="0"/>
        <v>6.20/km</v>
      </c>
      <c r="I54" s="13">
        <f t="shared" si="1"/>
        <v>0.06406250000000001</v>
      </c>
      <c r="J54" s="13">
        <f>G54-INDEX($G$5:$G$157,MATCH(D54,$D$5:$D$157,0))</f>
        <v>0.03447916666666667</v>
      </c>
    </row>
    <row r="55" spans="1:10" ht="15" customHeight="1">
      <c r="A55" s="12">
        <v>51</v>
      </c>
      <c r="B55" s="48" t="s">
        <v>108</v>
      </c>
      <c r="C55" s="51"/>
      <c r="D55" s="12" t="s">
        <v>22</v>
      </c>
      <c r="E55" s="27" t="s">
        <v>109</v>
      </c>
      <c r="F55" s="25">
        <v>0.18819444444444444</v>
      </c>
      <c r="G55" s="25">
        <v>0.18819444444444444</v>
      </c>
      <c r="H55" s="12" t="str">
        <f t="shared" si="0"/>
        <v>6.25/km</v>
      </c>
      <c r="I55" s="13">
        <f t="shared" si="1"/>
        <v>0.06659722222222221</v>
      </c>
      <c r="J55" s="13">
        <f>G55-INDEX($G$5:$G$157,MATCH(D55,$D$5:$D$157,0))</f>
        <v>0.02550925925925926</v>
      </c>
    </row>
    <row r="56" spans="1:10" ht="15" customHeight="1">
      <c r="A56" s="12">
        <v>52</v>
      </c>
      <c r="B56" s="48" t="s">
        <v>110</v>
      </c>
      <c r="C56" s="51"/>
      <c r="D56" s="12" t="s">
        <v>26</v>
      </c>
      <c r="E56" s="27" t="s">
        <v>109</v>
      </c>
      <c r="F56" s="25">
        <v>0.18819444444444444</v>
      </c>
      <c r="G56" s="25">
        <v>0.18819444444444444</v>
      </c>
      <c r="H56" s="12" t="str">
        <f t="shared" si="0"/>
        <v>6.25/km</v>
      </c>
      <c r="I56" s="13">
        <f t="shared" si="1"/>
        <v>0.06659722222222221</v>
      </c>
      <c r="J56" s="13">
        <f>G56-INDEX($G$5:$G$157,MATCH(D56,$D$5:$D$157,0))</f>
        <v>0.04291666666666666</v>
      </c>
    </row>
    <row r="57" spans="1:10" ht="15" customHeight="1">
      <c r="A57" s="12">
        <v>53</v>
      </c>
      <c r="B57" s="48" t="s">
        <v>111</v>
      </c>
      <c r="C57" s="51"/>
      <c r="D57" s="12" t="s">
        <v>23</v>
      </c>
      <c r="E57" s="27" t="s">
        <v>120</v>
      </c>
      <c r="F57" s="25">
        <v>0.19105324074074073</v>
      </c>
      <c r="G57" s="25">
        <v>0.19105324074074073</v>
      </c>
      <c r="H57" s="12" t="str">
        <f t="shared" si="0"/>
        <v>6.31/km</v>
      </c>
      <c r="I57" s="13">
        <f t="shared" si="1"/>
        <v>0.0694560185185185</v>
      </c>
      <c r="J57" s="13">
        <f>G57-INDEX($G$5:$G$157,MATCH(D57,$D$5:$D$157,0))</f>
        <v>0.027303240740740753</v>
      </c>
    </row>
    <row r="58" spans="1:10" ht="15" customHeight="1">
      <c r="A58" s="12">
        <v>54</v>
      </c>
      <c r="B58" s="48" t="s">
        <v>112</v>
      </c>
      <c r="C58" s="51"/>
      <c r="D58" s="12" t="s">
        <v>18</v>
      </c>
      <c r="E58" s="27" t="s">
        <v>24</v>
      </c>
      <c r="F58" s="25">
        <v>0.1934375</v>
      </c>
      <c r="G58" s="25">
        <v>0.1934375</v>
      </c>
      <c r="H58" s="12" t="str">
        <f t="shared" si="0"/>
        <v>6.36/km</v>
      </c>
      <c r="I58" s="13">
        <f t="shared" si="1"/>
        <v>0.07184027777777778</v>
      </c>
      <c r="J58" s="13">
        <f>G58-INDEX($G$5:$G$157,MATCH(D58,$D$5:$D$157,0))</f>
        <v>0.042256944444444444</v>
      </c>
    </row>
    <row r="59" spans="1:10" ht="15" customHeight="1">
      <c r="A59" s="12">
        <v>55</v>
      </c>
      <c r="B59" s="48" t="s">
        <v>113</v>
      </c>
      <c r="C59" s="51"/>
      <c r="D59" s="12" t="s">
        <v>22</v>
      </c>
      <c r="E59" s="27" t="s">
        <v>114</v>
      </c>
      <c r="F59" s="25">
        <v>0.19887731481481483</v>
      </c>
      <c r="G59" s="25">
        <v>0.19887731481481483</v>
      </c>
      <c r="H59" s="12" t="str">
        <f t="shared" si="0"/>
        <v>6.47/km</v>
      </c>
      <c r="I59" s="13">
        <f t="shared" si="1"/>
        <v>0.0772800925925926</v>
      </c>
      <c r="J59" s="13">
        <f>G59-INDEX($G$5:$G$157,MATCH(D59,$D$5:$D$157,0))</f>
        <v>0.036192129629629644</v>
      </c>
    </row>
    <row r="60" spans="1:10" ht="15" customHeight="1">
      <c r="A60" s="12">
        <v>56</v>
      </c>
      <c r="B60" s="48" t="s">
        <v>115</v>
      </c>
      <c r="C60" s="51"/>
      <c r="D60" s="12" t="s">
        <v>21</v>
      </c>
      <c r="E60" s="27" t="s">
        <v>116</v>
      </c>
      <c r="F60" s="25">
        <v>0.2032638888888889</v>
      </c>
      <c r="G60" s="25">
        <v>0.2032638888888889</v>
      </c>
      <c r="H60" s="12" t="str">
        <f t="shared" si="0"/>
        <v>6.56/km</v>
      </c>
      <c r="I60" s="13">
        <f t="shared" si="1"/>
        <v>0.08166666666666668</v>
      </c>
      <c r="J60" s="13">
        <f>G60-INDEX($G$5:$G$157,MATCH(D60,$D$5:$D$157,0))</f>
        <v>0.06381944444444446</v>
      </c>
    </row>
    <row r="61" spans="1:10" ht="15" customHeight="1">
      <c r="A61" s="12">
        <v>57</v>
      </c>
      <c r="B61" s="48" t="s">
        <v>117</v>
      </c>
      <c r="C61" s="51"/>
      <c r="D61" s="12" t="s">
        <v>17</v>
      </c>
      <c r="E61" s="27" t="s">
        <v>66</v>
      </c>
      <c r="F61" s="25">
        <v>0.2121990740740741</v>
      </c>
      <c r="G61" s="25">
        <v>0.2121990740740741</v>
      </c>
      <c r="H61" s="12" t="str">
        <f t="shared" si="0"/>
        <v>7.15/km</v>
      </c>
      <c r="I61" s="13">
        <f t="shared" si="1"/>
        <v>0.09060185185185186</v>
      </c>
      <c r="J61" s="13">
        <f>G61-INDEX($G$5:$G$157,MATCH(D61,$D$5:$D$157,0))</f>
        <v>0.08656250000000001</v>
      </c>
    </row>
    <row r="62" spans="1:10" ht="15" customHeight="1">
      <c r="A62" s="12">
        <v>58</v>
      </c>
      <c r="B62" s="48" t="s">
        <v>118</v>
      </c>
      <c r="C62" s="51"/>
      <c r="D62" s="12" t="s">
        <v>119</v>
      </c>
      <c r="E62" s="27" t="s">
        <v>120</v>
      </c>
      <c r="F62" s="25">
        <v>0.21380787037037038</v>
      </c>
      <c r="G62" s="25">
        <v>0.21380787037037038</v>
      </c>
      <c r="H62" s="12" t="str">
        <f t="shared" si="0"/>
        <v>7.18/km</v>
      </c>
      <c r="I62" s="13">
        <f t="shared" si="1"/>
        <v>0.09221064814814815</v>
      </c>
      <c r="J62" s="13">
        <f>G62-INDEX($G$5:$G$157,MATCH(D62,$D$5:$D$157,0))</f>
        <v>0</v>
      </c>
    </row>
    <row r="63" spans="1:10" ht="15" customHeight="1">
      <c r="A63" s="12">
        <v>59</v>
      </c>
      <c r="B63" s="48" t="s">
        <v>121</v>
      </c>
      <c r="C63" s="51"/>
      <c r="D63" s="12" t="s">
        <v>18</v>
      </c>
      <c r="E63" s="27" t="s">
        <v>123</v>
      </c>
      <c r="F63" s="25">
        <v>0.22952546296296297</v>
      </c>
      <c r="G63" s="25">
        <v>0.22952546296296297</v>
      </c>
      <c r="H63" s="12" t="str">
        <f t="shared" si="0"/>
        <v>7.50/km</v>
      </c>
      <c r="I63" s="13">
        <f t="shared" si="1"/>
        <v>0.10792824074074074</v>
      </c>
      <c r="J63" s="13">
        <f>G63-INDEX($G$5:$G$157,MATCH(D63,$D$5:$D$157,0))</f>
        <v>0.0783449074074074</v>
      </c>
    </row>
    <row r="64" spans="1:10" ht="15" customHeight="1">
      <c r="A64" s="12">
        <v>60</v>
      </c>
      <c r="B64" s="48" t="s">
        <v>122</v>
      </c>
      <c r="C64" s="51"/>
      <c r="D64" s="12" t="s">
        <v>26</v>
      </c>
      <c r="E64" s="27" t="s">
        <v>123</v>
      </c>
      <c r="F64" s="25">
        <v>0.2295486111111111</v>
      </c>
      <c r="G64" s="25">
        <v>0.2295486111111111</v>
      </c>
      <c r="H64" s="12" t="str">
        <f t="shared" si="0"/>
        <v>7.50/km</v>
      </c>
      <c r="I64" s="13">
        <f t="shared" si="1"/>
        <v>0.10795138888888887</v>
      </c>
      <c r="J64" s="13">
        <f>G64-INDEX($G$5:$G$157,MATCH(D64,$D$5:$D$157,0))</f>
        <v>0.08427083333333332</v>
      </c>
    </row>
    <row r="65" spans="1:10" ht="15" customHeight="1">
      <c r="A65" s="43">
        <v>61</v>
      </c>
      <c r="B65" s="49" t="s">
        <v>124</v>
      </c>
      <c r="C65" s="52"/>
      <c r="D65" s="43" t="s">
        <v>27</v>
      </c>
      <c r="E65" s="44" t="s">
        <v>86</v>
      </c>
      <c r="F65" s="45">
        <v>0.2326736111111111</v>
      </c>
      <c r="G65" s="45">
        <v>0.2326736111111111</v>
      </c>
      <c r="H65" s="43" t="str">
        <f t="shared" si="0"/>
        <v>7.56/km</v>
      </c>
      <c r="I65" s="46">
        <f t="shared" si="1"/>
        <v>0.11107638888888886</v>
      </c>
      <c r="J65" s="46">
        <f>G65-INDEX($G$5:$G$157,MATCH(D65,$D$5:$D$157,0))</f>
        <v>0</v>
      </c>
    </row>
  </sheetData>
  <sheetProtection/>
  <autoFilter ref="A4:J6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Maratona di Inizio Anno</v>
      </c>
      <c r="B1" s="40"/>
      <c r="C1" s="41"/>
    </row>
    <row r="2" spans="1:3" ht="24" customHeight="1">
      <c r="A2" s="37" t="str">
        <f>Individuale!A2</f>
        <v>1ª edizione</v>
      </c>
      <c r="B2" s="37"/>
      <c r="C2" s="37"/>
    </row>
    <row r="3" spans="1:3" ht="24" customHeight="1">
      <c r="A3" s="42" t="str">
        <f>Individuale!A3</f>
        <v>Rieti (RI) Italia - Domenica 03/01/2016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1">
        <v>1</v>
      </c>
      <c r="B5" s="32" t="s">
        <v>12</v>
      </c>
      <c r="C5" s="33">
        <v>7</v>
      </c>
    </row>
    <row r="6" spans="1:3" ht="15" customHeight="1">
      <c r="A6" s="19">
        <v>2</v>
      </c>
      <c r="B6" s="18" t="s">
        <v>123</v>
      </c>
      <c r="C6" s="29">
        <v>3</v>
      </c>
    </row>
    <row r="7" spans="1:3" ht="15" customHeight="1">
      <c r="A7" s="19">
        <v>3</v>
      </c>
      <c r="B7" s="18" t="s">
        <v>120</v>
      </c>
      <c r="C7" s="29">
        <v>3</v>
      </c>
    </row>
    <row r="8" spans="1:3" ht="15" customHeight="1">
      <c r="A8" s="19">
        <v>4</v>
      </c>
      <c r="B8" s="18" t="s">
        <v>86</v>
      </c>
      <c r="C8" s="29">
        <v>3</v>
      </c>
    </row>
    <row r="9" spans="1:3" ht="15" customHeight="1">
      <c r="A9" s="19">
        <v>5</v>
      </c>
      <c r="B9" s="18" t="s">
        <v>70</v>
      </c>
      <c r="C9" s="29">
        <v>2</v>
      </c>
    </row>
    <row r="10" spans="1:3" ht="15" customHeight="1">
      <c r="A10" s="19">
        <v>6</v>
      </c>
      <c r="B10" s="18" t="s">
        <v>66</v>
      </c>
      <c r="C10" s="29">
        <v>2</v>
      </c>
    </row>
    <row r="11" spans="1:3" ht="15" customHeight="1">
      <c r="A11" s="19">
        <v>7</v>
      </c>
      <c r="B11" s="18" t="s">
        <v>40</v>
      </c>
      <c r="C11" s="29">
        <v>2</v>
      </c>
    </row>
    <row r="12" spans="1:3" ht="15" customHeight="1">
      <c r="A12" s="19">
        <v>8</v>
      </c>
      <c r="B12" s="18" t="s">
        <v>42</v>
      </c>
      <c r="C12" s="29">
        <v>2</v>
      </c>
    </row>
    <row r="13" spans="1:3" ht="15" customHeight="1">
      <c r="A13" s="19">
        <v>9</v>
      </c>
      <c r="B13" s="18" t="s">
        <v>109</v>
      </c>
      <c r="C13" s="29">
        <v>2</v>
      </c>
    </row>
    <row r="14" spans="1:3" ht="15" customHeight="1">
      <c r="A14" s="19">
        <v>10</v>
      </c>
      <c r="B14" s="18" t="s">
        <v>31</v>
      </c>
      <c r="C14" s="29">
        <v>2</v>
      </c>
    </row>
    <row r="15" spans="1:3" ht="15" customHeight="1">
      <c r="A15" s="19">
        <v>11</v>
      </c>
      <c r="B15" s="18" t="s">
        <v>55</v>
      </c>
      <c r="C15" s="29">
        <v>2</v>
      </c>
    </row>
    <row r="16" spans="1:3" ht="15" customHeight="1">
      <c r="A16" s="19">
        <v>12</v>
      </c>
      <c r="B16" s="18" t="s">
        <v>106</v>
      </c>
      <c r="C16" s="29">
        <v>2</v>
      </c>
    </row>
    <row r="17" spans="1:3" ht="15" customHeight="1">
      <c r="A17" s="19">
        <v>13</v>
      </c>
      <c r="B17" s="18" t="s">
        <v>74</v>
      </c>
      <c r="C17" s="29">
        <v>2</v>
      </c>
    </row>
    <row r="18" spans="1:3" ht="15" customHeight="1">
      <c r="A18" s="19">
        <v>14</v>
      </c>
      <c r="B18" s="18" t="s">
        <v>51</v>
      </c>
      <c r="C18" s="29">
        <v>2</v>
      </c>
    </row>
    <row r="19" spans="1:3" ht="15" customHeight="1">
      <c r="A19" s="19">
        <v>15</v>
      </c>
      <c r="B19" s="18" t="s">
        <v>45</v>
      </c>
      <c r="C19" s="29">
        <v>2</v>
      </c>
    </row>
    <row r="20" spans="1:3" ht="15" customHeight="1">
      <c r="A20" s="19">
        <v>16</v>
      </c>
      <c r="B20" s="18" t="s">
        <v>64</v>
      </c>
      <c r="C20" s="29">
        <v>1</v>
      </c>
    </row>
    <row r="21" spans="1:3" ht="15" customHeight="1">
      <c r="A21" s="19">
        <v>17</v>
      </c>
      <c r="B21" s="18" t="s">
        <v>103</v>
      </c>
      <c r="C21" s="29">
        <v>1</v>
      </c>
    </row>
    <row r="22" spans="1:3" ht="15" customHeight="1">
      <c r="A22" s="19">
        <v>18</v>
      </c>
      <c r="B22" s="18" t="s">
        <v>127</v>
      </c>
      <c r="C22" s="29">
        <v>1</v>
      </c>
    </row>
    <row r="23" spans="1:3" ht="15" customHeight="1">
      <c r="A23" s="19">
        <v>19</v>
      </c>
      <c r="B23" s="18" t="s">
        <v>78</v>
      </c>
      <c r="C23" s="29">
        <v>1</v>
      </c>
    </row>
    <row r="24" spans="1:3" ht="15" customHeight="1">
      <c r="A24" s="19">
        <v>20</v>
      </c>
      <c r="B24" s="18" t="s">
        <v>98</v>
      </c>
      <c r="C24" s="29">
        <v>1</v>
      </c>
    </row>
    <row r="25" spans="1:3" ht="15" customHeight="1">
      <c r="A25" s="19">
        <v>21</v>
      </c>
      <c r="B25" s="18" t="s">
        <v>36</v>
      </c>
      <c r="C25" s="29">
        <v>1</v>
      </c>
    </row>
    <row r="26" spans="1:3" ht="15" customHeight="1">
      <c r="A26" s="19">
        <v>22</v>
      </c>
      <c r="B26" s="18" t="s">
        <v>84</v>
      </c>
      <c r="C26" s="29">
        <v>1</v>
      </c>
    </row>
    <row r="27" spans="1:3" ht="15" customHeight="1">
      <c r="A27" s="19">
        <v>23</v>
      </c>
      <c r="B27" s="18" t="s">
        <v>38</v>
      </c>
      <c r="C27" s="29">
        <v>1</v>
      </c>
    </row>
    <row r="28" spans="1:3" ht="15" customHeight="1">
      <c r="A28" s="19">
        <v>24</v>
      </c>
      <c r="B28" s="18" t="s">
        <v>59</v>
      </c>
      <c r="C28" s="29">
        <v>1</v>
      </c>
    </row>
    <row r="29" spans="1:3" ht="15" customHeight="1">
      <c r="A29" s="19">
        <v>25</v>
      </c>
      <c r="B29" s="18" t="s">
        <v>94</v>
      </c>
      <c r="C29" s="29">
        <v>1</v>
      </c>
    </row>
    <row r="30" spans="1:3" ht="15" customHeight="1">
      <c r="A30" s="19">
        <v>26</v>
      </c>
      <c r="B30" s="18" t="s">
        <v>68</v>
      </c>
      <c r="C30" s="29">
        <v>1</v>
      </c>
    </row>
    <row r="31" spans="1:3" ht="15" customHeight="1">
      <c r="A31" s="19">
        <v>27</v>
      </c>
      <c r="B31" s="18" t="s">
        <v>62</v>
      </c>
      <c r="C31" s="29">
        <v>1</v>
      </c>
    </row>
    <row r="32" spans="1:3" ht="15" customHeight="1">
      <c r="A32" s="19">
        <v>28</v>
      </c>
      <c r="B32" s="18" t="s">
        <v>34</v>
      </c>
      <c r="C32" s="29">
        <v>1</v>
      </c>
    </row>
    <row r="33" spans="1:3" ht="15" customHeight="1">
      <c r="A33" s="19">
        <v>29</v>
      </c>
      <c r="B33" s="18" t="s">
        <v>96</v>
      </c>
      <c r="C33" s="29">
        <v>1</v>
      </c>
    </row>
    <row r="34" spans="1:3" ht="15" customHeight="1">
      <c r="A34" s="19">
        <v>30</v>
      </c>
      <c r="B34" s="18" t="s">
        <v>29</v>
      </c>
      <c r="C34" s="29">
        <v>1</v>
      </c>
    </row>
    <row r="35" spans="1:3" ht="15" customHeight="1">
      <c r="A35" s="19">
        <v>31</v>
      </c>
      <c r="B35" s="18" t="s">
        <v>81</v>
      </c>
      <c r="C35" s="29">
        <v>1</v>
      </c>
    </row>
    <row r="36" spans="1:3" ht="15" customHeight="1">
      <c r="A36" s="19">
        <v>32</v>
      </c>
      <c r="B36" s="18" t="s">
        <v>72</v>
      </c>
      <c r="C36" s="29">
        <v>1</v>
      </c>
    </row>
    <row r="37" spans="1:3" ht="15" customHeight="1">
      <c r="A37" s="19">
        <v>33</v>
      </c>
      <c r="B37" s="18" t="s">
        <v>114</v>
      </c>
      <c r="C37" s="29">
        <v>1</v>
      </c>
    </row>
    <row r="38" spans="1:3" ht="15" customHeight="1">
      <c r="A38" s="19">
        <v>34</v>
      </c>
      <c r="B38" s="18" t="s">
        <v>91</v>
      </c>
      <c r="C38" s="29">
        <v>1</v>
      </c>
    </row>
    <row r="39" spans="1:3" ht="15" customHeight="1">
      <c r="A39" s="19">
        <v>35</v>
      </c>
      <c r="B39" s="18" t="s">
        <v>116</v>
      </c>
      <c r="C39" s="29">
        <v>1</v>
      </c>
    </row>
    <row r="40" spans="1:3" ht="15" customHeight="1">
      <c r="A40" s="19">
        <v>36</v>
      </c>
      <c r="B40" s="18" t="s">
        <v>24</v>
      </c>
      <c r="C40" s="29">
        <v>1</v>
      </c>
    </row>
    <row r="41" spans="1:3" ht="15" customHeight="1">
      <c r="A41" s="19">
        <v>37</v>
      </c>
      <c r="B41" s="18" t="s">
        <v>47</v>
      </c>
      <c r="C41" s="29">
        <v>1</v>
      </c>
    </row>
    <row r="42" spans="1:3" ht="15" customHeight="1">
      <c r="A42" s="20">
        <v>38</v>
      </c>
      <c r="B42" s="17" t="s">
        <v>57</v>
      </c>
      <c r="C42" s="30">
        <v>1</v>
      </c>
    </row>
    <row r="43" ht="12.75">
      <c r="C43" s="2">
        <f>SUM(C5:C42)</f>
        <v>61</v>
      </c>
    </row>
  </sheetData>
  <sheetProtection/>
  <autoFilter ref="A4:C5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2016-01-05T19:18:34Z</dcterms:modified>
  <cp:category/>
  <cp:version/>
  <cp:contentType/>
  <cp:contentStatus/>
</cp:coreProperties>
</file>