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'Individuale'!$A$3:$I$56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<sst xmlns="http://schemas.openxmlformats.org/spreadsheetml/2006/main" count="286" uniqueCount="205">
  <si>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</si>
  <si>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</si>
  <si>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</si>
  <si>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</si>
  <si>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</si>
  <si>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</si>
  <si>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</si>
  <si>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</si>
  <si>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</si>
  <si>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</si>
  <si>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</si>
  <si>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</si>
  <si>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Franchi</t>
  </si>
  <si>
    <t>Giuseppe</t>
  </si>
  <si>
    <t>Umberto</t>
  </si>
  <si>
    <t>Marco</t>
  </si>
  <si>
    <t>Sandro</t>
  </si>
  <si>
    <t>Bruno</t>
  </si>
  <si>
    <t>Francesco</t>
  </si>
  <si>
    <t>Massarelli</t>
  </si>
  <si>
    <t>Giorgio</t>
  </si>
  <si>
    <t>Vincenzo</t>
  </si>
  <si>
    <t>Paolo</t>
  </si>
  <si>
    <t>Andrea</t>
  </si>
  <si>
    <t>Sergio</t>
  </si>
  <si>
    <t>Roberto</t>
  </si>
  <si>
    <t>Fabrizio</t>
  </si>
  <si>
    <t>Salvatore</t>
  </si>
  <si>
    <t>Mario</t>
  </si>
  <si>
    <t>Luca</t>
  </si>
  <si>
    <t>Antonio</t>
  </si>
  <si>
    <t>Enzo</t>
  </si>
  <si>
    <t>Domenico</t>
  </si>
  <si>
    <t>Angelo</t>
  </si>
  <si>
    <t>Massimo</t>
  </si>
  <si>
    <t>Maurizio</t>
  </si>
  <si>
    <t>Marcello</t>
  </si>
  <si>
    <t>Federico</t>
  </si>
  <si>
    <t>Giancarlo</t>
  </si>
  <si>
    <t>Alessandro</t>
  </si>
  <si>
    <t>LBM SPORT TEAM</t>
  </si>
  <si>
    <t>FARTLEK OSTIA</t>
  </si>
  <si>
    <t>ATLETICA LA SBARRA</t>
  </si>
  <si>
    <t>TIRRENO ATLETICA CIVITAVECCHIA</t>
  </si>
  <si>
    <t>CRAL POLIGRAFICO DELLO STATO</t>
  </si>
  <si>
    <t>G.S. PETER PAN</t>
  </si>
  <si>
    <t>FREE RUNNER CENTER BIKE</t>
  </si>
  <si>
    <t>ACSI CAMPIDOGLIO PALATINO</t>
  </si>
  <si>
    <t>ASD ROMATLETICA</t>
  </si>
  <si>
    <t>RUNNING CLUB FUTURA</t>
  </si>
  <si>
    <t>ATLETICOUISP MONTEROTONDO SR</t>
  </si>
  <si>
    <t>ASD RUNNERS</t>
  </si>
  <si>
    <t>GIOVANNI SCAVO 2000 ATLETICA</t>
  </si>
  <si>
    <t>A.S.D. ATLETICA VILLA GUGLIELMI</t>
  </si>
  <si>
    <t>DUE PONTI SRL</t>
  </si>
  <si>
    <t>PALESTRINA RUNNING</t>
  </si>
  <si>
    <t>LEPROTTI DI VILLA ADA</t>
  </si>
  <si>
    <t>ASD SPORTING PAVONA</t>
  </si>
  <si>
    <t>AREA ATLETICA</t>
  </si>
  <si>
    <t>POD. POMEZIA</t>
  </si>
  <si>
    <t>CLUB ATL. CENTRALE ROMA</t>
  </si>
  <si>
    <t>FORREST GUMP</t>
  </si>
  <si>
    <t>LIBERATLETICA ARIS ROMA</t>
  </si>
  <si>
    <t>OSO OLD STARS OSTIA</t>
  </si>
  <si>
    <t>S.S. LAZIO ATLETICA</t>
  </si>
  <si>
    <t>A.S.D. ATLETICA ENI</t>
  </si>
  <si>
    <t>POL. COLLI ANIENE</t>
  </si>
  <si>
    <t>G.S. BANCARI ROMANI</t>
  </si>
  <si>
    <t>A.S. AMATORI CASTELFUSANO</t>
  </si>
  <si>
    <t>GRUPPO MILLEPIEDI</t>
  </si>
  <si>
    <t>ALBATROS ROMA</t>
  </si>
  <si>
    <t>PGS BORGO DON BOSCO</t>
  </si>
  <si>
    <t>A.S. ATHLETIC SEA RUNNERS</t>
  </si>
  <si>
    <t>A.S. ROMA ROAD RUNNER CLUB</t>
  </si>
  <si>
    <t>ASD OSTIA RUNNER</t>
  </si>
  <si>
    <t>ATL. ROMA ACQUACETOSA</t>
  </si>
  <si>
    <t>A.S. ATLETICA ROCCA DI PAPA</t>
  </si>
  <si>
    <t>A.S. GLOBE RUNNER</t>
  </si>
  <si>
    <t>IST. COMP. G.GARIBALDI GENAZZAN</t>
  </si>
  <si>
    <t>LAZIO RUNNERS</t>
  </si>
  <si>
    <t>PODISTI MARATONA DI ROMA</t>
  </si>
  <si>
    <t>INDIVIDUALE</t>
  </si>
  <si>
    <t>AICS CLUB ATLETICO CENTRALE H2</t>
  </si>
  <si>
    <t>JUVENIA 2000</t>
  </si>
  <si>
    <t>FIAMME GIALLE G. SIMONI</t>
  </si>
  <si>
    <t>DREAM TEAM ROMA</t>
  </si>
  <si>
    <t>ATLETICA GELSI</t>
  </si>
  <si>
    <t>CLIMBING SIDE</t>
  </si>
  <si>
    <t>G.S. CAT SPORT ROMA</t>
  </si>
  <si>
    <t>A.S. AMATORI VILLA PAMPHILI</t>
  </si>
  <si>
    <t>TORRINO TRIATHLON</t>
  </si>
  <si>
    <t>CALI ROMA XIII SRL</t>
  </si>
  <si>
    <t>G.S. K42 GROUPAMA</t>
  </si>
  <si>
    <t>P.P. ROMA 6 VILLA GORDIANI</t>
  </si>
  <si>
    <t>ASD ENEA</t>
  </si>
  <si>
    <t>THE WALPUS TEAM</t>
  </si>
  <si>
    <t>ATL. VILLA AURELIA SRL</t>
  </si>
  <si>
    <t>A.S. MINERVA ROMA ATLETICA</t>
  </si>
  <si>
    <t>Saqi</t>
  </si>
  <si>
    <t>El Mostafa</t>
  </si>
  <si>
    <t>Sm-35</t>
  </si>
  <si>
    <t>G.s. A. Monti Terni</t>
  </si>
  <si>
    <t>Dream Team Roma</t>
  </si>
  <si>
    <t>Tiberti</t>
  </si>
  <si>
    <t>Sm-45</t>
  </si>
  <si>
    <t>Runners Città Ducale</t>
  </si>
  <si>
    <t>Porcu</t>
  </si>
  <si>
    <t>Cesare</t>
  </si>
  <si>
    <t>Sm-40</t>
  </si>
  <si>
    <t>Atletica Faleria Vt</t>
  </si>
  <si>
    <t>Cavallucci</t>
  </si>
  <si>
    <t>Runners Sangemini Tr</t>
  </si>
  <si>
    <t>Bartollini</t>
  </si>
  <si>
    <t>Sm-50</t>
  </si>
  <si>
    <t>Dionisi</t>
  </si>
  <si>
    <t>K 42 Groupama</t>
  </si>
  <si>
    <t>Guidobaldi</t>
  </si>
  <si>
    <t>De Santis</t>
  </si>
  <si>
    <t>Corrado</t>
  </si>
  <si>
    <t>Atl. Carsoli</t>
  </si>
  <si>
    <t>Podistica Interamna Tr</t>
  </si>
  <si>
    <t>De Luca Rapone</t>
  </si>
  <si>
    <t>ASD Enea</t>
  </si>
  <si>
    <t>Morsani</t>
  </si>
  <si>
    <t>Cariri</t>
  </si>
  <si>
    <t>Calabrese</t>
  </si>
  <si>
    <t>Alessandra</t>
  </si>
  <si>
    <t>Sf-35</t>
  </si>
  <si>
    <t>LBM Roma</t>
  </si>
  <si>
    <t>Fanello</t>
  </si>
  <si>
    <t>Amat</t>
  </si>
  <si>
    <t>Bortoloni</t>
  </si>
  <si>
    <t>Natalino</t>
  </si>
  <si>
    <t>Sm-60</t>
  </si>
  <si>
    <t>Broccoletti</t>
  </si>
  <si>
    <t>Pendenza</t>
  </si>
  <si>
    <t>Fani</t>
  </si>
  <si>
    <t>Millepiedi Ladispoli</t>
  </si>
  <si>
    <t>Simotti</t>
  </si>
  <si>
    <t>Adriano</t>
  </si>
  <si>
    <t>Cambria</t>
  </si>
  <si>
    <t>Genoli</t>
  </si>
  <si>
    <t>Danza</t>
  </si>
  <si>
    <t>Atletica Vita Roma</t>
  </si>
  <si>
    <t>Brizi</t>
  </si>
  <si>
    <t>Sergola</t>
  </si>
  <si>
    <t>M. Rita</t>
  </si>
  <si>
    <t>Sf-45</t>
  </si>
  <si>
    <t>Sabina marathon</t>
  </si>
  <si>
    <t>Sinibaldi</t>
  </si>
  <si>
    <t>Scarsella</t>
  </si>
  <si>
    <t>Piera</t>
  </si>
  <si>
    <t>Sf-55</t>
  </si>
  <si>
    <t>Cat Sport Roma</t>
  </si>
  <si>
    <t>Giuliani</t>
  </si>
  <si>
    <t>ASD FFM</t>
  </si>
  <si>
    <t>Rocca</t>
  </si>
  <si>
    <t>Neri</t>
  </si>
  <si>
    <t>Carla</t>
  </si>
  <si>
    <t>Francica</t>
  </si>
  <si>
    <t>Del Ciello</t>
  </si>
  <si>
    <t>Sm-65</t>
  </si>
  <si>
    <t>Orsingher</t>
  </si>
  <si>
    <t>Maroni</t>
  </si>
  <si>
    <t>Marcel</t>
  </si>
  <si>
    <t>Sm-55</t>
  </si>
  <si>
    <t>Carosi</t>
  </si>
  <si>
    <t>A.S.D. Runners Rieti</t>
  </si>
  <si>
    <t>Mancini</t>
  </si>
  <si>
    <t>Sm-70</t>
  </si>
  <si>
    <t>Asterix Morlupo</t>
  </si>
  <si>
    <t>Scoppettuolo</t>
  </si>
  <si>
    <t>Rosatelli</t>
  </si>
  <si>
    <t>Agabiti</t>
  </si>
  <si>
    <t>Carolina</t>
  </si>
  <si>
    <t>Filesi</t>
  </si>
  <si>
    <t>Sciunzi</t>
  </si>
  <si>
    <t>Amatori Villa Pamphili</t>
  </si>
  <si>
    <t>Innamorati</t>
  </si>
  <si>
    <t>Paola</t>
  </si>
  <si>
    <t>Sf-40</t>
  </si>
  <si>
    <t>Veroli</t>
  </si>
  <si>
    <t>Brogi</t>
  </si>
  <si>
    <t>Quotidiano</t>
  </si>
  <si>
    <t>M. Teresa</t>
  </si>
  <si>
    <t>Pimpinella</t>
  </si>
  <si>
    <t>Roberta</t>
  </si>
  <si>
    <t>Serafino</t>
  </si>
  <si>
    <t>Teresa</t>
  </si>
  <si>
    <t>Sf-50</t>
  </si>
  <si>
    <t xml:space="preserve">Antonini </t>
  </si>
  <si>
    <t>Gianluigi</t>
  </si>
  <si>
    <t>Bandinu</t>
  </si>
  <si>
    <t>Ignazio</t>
  </si>
  <si>
    <t>Dessì</t>
  </si>
  <si>
    <t>Romano</t>
  </si>
  <si>
    <t>Bisegna</t>
  </si>
  <si>
    <t>Anna</t>
  </si>
  <si>
    <t>Longo</t>
  </si>
  <si>
    <t>Sconocchia</t>
  </si>
  <si>
    <t>Lorena</t>
  </si>
  <si>
    <t>Renzo</t>
  </si>
  <si>
    <t>A.S.D. Podistica Solidarietà</t>
  </si>
  <si>
    <t>Giro di Belmonte</t>
  </si>
  <si>
    <t>Belmonte Sabino (RI) Italia - Domenica 08/11/2009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</si>
</sst>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21" fontId="0" fillId="0" borderId="5" xfId="17" applyNumberFormat="1" applyFont="1" applyFill="1" applyBorder="1" applyAlignment="1">
      <alignment horizontal="center" vertical="center"/>
      <protection/>
    </xf>
    <xf numFmtId="21" fontId="0" fillId="0" borderId="6" xfId="17" applyNumberFormat="1" applyFont="1" applyFill="1" applyBorder="1" applyAlignment="1">
      <alignment horizontal="center" vertical="center"/>
      <protection/>
    </xf>
    <xf numFmtId="21" fontId="0" fillId="0" borderId="7" xfId="17" applyNumberFormat="1" applyFont="1" applyFill="1" applyBorder="1" applyAlignment="1">
      <alignment horizontal="center" vertical="center"/>
      <protection/>
    </xf>
    <xf numFmtId="21" fontId="14" fillId="0" borderId="6" xfId="17" applyNumberFormat="1" applyFont="1" applyFill="1" applyBorder="1" applyAlignment="1">
      <alignment horizontal="center" vertical="center"/>
      <protection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17" applyFont="1" applyFill="1" applyBorder="1" applyAlignment="1">
      <alignment vertical="center"/>
      <protection/>
    </xf>
    <xf numFmtId="0" fontId="0" fillId="0" borderId="5" xfId="17" applyFont="1" applyFill="1" applyBorder="1" applyAlignment="1">
      <alignment horizontal="center" vertical="center"/>
      <protection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17" applyFont="1" applyFill="1" applyBorder="1" applyAlignment="1">
      <alignment vertical="center"/>
      <protection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vertical="center"/>
    </xf>
    <xf numFmtId="0" fontId="0" fillId="0" borderId="6" xfId="18" applyFont="1" applyFill="1" applyBorder="1" applyAlignment="1">
      <alignment vertical="center"/>
      <protection/>
    </xf>
    <xf numFmtId="0" fontId="0" fillId="0" borderId="6" xfId="18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7" xfId="17" applyFont="1" applyFill="1" applyBorder="1" applyAlignment="1">
      <alignment vertical="center"/>
      <protection/>
    </xf>
    <xf numFmtId="0" fontId="0" fillId="0" borderId="7" xfId="17" applyFont="1" applyFill="1" applyBorder="1" applyAlignment="1">
      <alignment horizontal="center" vertical="center"/>
      <protection/>
    </xf>
    <xf numFmtId="0" fontId="14" fillId="0" borderId="6" xfId="0" applyFont="1" applyFill="1" applyBorder="1" applyAlignment="1">
      <alignment horizontal="center" vertical="center"/>
    </xf>
    <xf numFmtId="0" fontId="14" fillId="0" borderId="6" xfId="17" applyFont="1" applyFill="1" applyBorder="1" applyAlignment="1">
      <alignment vertical="center"/>
      <protection/>
    </xf>
    <xf numFmtId="0" fontId="14" fillId="0" borderId="6" xfId="17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e_Foglio2" xfId="17"/>
    <cellStyle name="Normale_Foglio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203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204</v>
      </c>
      <c r="B2" s="43"/>
      <c r="C2" s="43"/>
      <c r="D2" s="43"/>
      <c r="E2" s="43"/>
      <c r="F2" s="43"/>
      <c r="G2" s="44"/>
      <c r="H2" s="6" t="s">
        <v>0</v>
      </c>
      <c r="I2" s="7">
        <v>10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52">
        <v>1</v>
      </c>
      <c r="B4" s="53" t="s">
        <v>98</v>
      </c>
      <c r="C4" s="53" t="s">
        <v>99</v>
      </c>
      <c r="D4" s="54" t="s">
        <v>100</v>
      </c>
      <c r="E4" s="55" t="s">
        <v>101</v>
      </c>
      <c r="F4" s="36">
        <v>0.02096064814814815</v>
      </c>
      <c r="G4" s="16" t="str">
        <f aca="true" t="shared" si="0" ref="G4:G56">TEXT(INT((HOUR(F4)*3600+MINUTE(F4)*60+SECOND(F4))/$I$2/60),"0")&amp;"."&amp;TEXT(MOD((HOUR(F4)*3600+MINUTE(F4)*60+SECOND(F4))/$I$2,60),"00")&amp;"/km"</f>
        <v>3.01/km</v>
      </c>
      <c r="H4" s="17">
        <f aca="true" t="shared" si="1" ref="H4:H31">F4-$F$4</f>
        <v>0</v>
      </c>
      <c r="I4" s="17">
        <f>F4-INDEX($F$4:$F$147,MATCH(D4,$D$4:$D$147,0))</f>
        <v>0</v>
      </c>
    </row>
    <row r="5" spans="1:9" s="1" customFormat="1" ht="15" customHeight="1">
      <c r="A5" s="56">
        <v>2</v>
      </c>
      <c r="B5" s="57" t="s">
        <v>12</v>
      </c>
      <c r="C5" s="57" t="s">
        <v>13</v>
      </c>
      <c r="D5" s="58" t="s">
        <v>100</v>
      </c>
      <c r="E5" s="59" t="s">
        <v>102</v>
      </c>
      <c r="F5" s="37">
        <v>0.021550925925925928</v>
      </c>
      <c r="G5" s="18" t="str">
        <f t="shared" si="0"/>
        <v>3.06/km</v>
      </c>
      <c r="H5" s="19">
        <f t="shared" si="1"/>
        <v>0.0005902777777777798</v>
      </c>
      <c r="I5" s="19">
        <f>F5-INDEX($F$4:$F$147,MATCH(D5,$D$4:$D$147,0))</f>
        <v>0.0005902777777777798</v>
      </c>
    </row>
    <row r="6" spans="1:9" s="1" customFormat="1" ht="15" customHeight="1">
      <c r="A6" s="56">
        <v>3</v>
      </c>
      <c r="B6" s="57" t="s">
        <v>103</v>
      </c>
      <c r="C6" s="57" t="s">
        <v>14</v>
      </c>
      <c r="D6" s="58" t="s">
        <v>104</v>
      </c>
      <c r="E6" s="59" t="s">
        <v>105</v>
      </c>
      <c r="F6" s="37">
        <v>0.02259259259259259</v>
      </c>
      <c r="G6" s="18" t="str">
        <f t="shared" si="0"/>
        <v>3.15/km</v>
      </c>
      <c r="H6" s="19">
        <f t="shared" si="1"/>
        <v>0.0016319444444444428</v>
      </c>
      <c r="I6" s="19">
        <f>F6-INDEX($F$4:$F$147,MATCH(D6,$D$4:$D$147,0))</f>
        <v>0</v>
      </c>
    </row>
    <row r="7" spans="1:9" s="1" customFormat="1" ht="15" customHeight="1">
      <c r="A7" s="56">
        <v>4</v>
      </c>
      <c r="B7" s="57" t="s">
        <v>106</v>
      </c>
      <c r="C7" s="57" t="s">
        <v>107</v>
      </c>
      <c r="D7" s="58" t="s">
        <v>108</v>
      </c>
      <c r="E7" s="57" t="s">
        <v>109</v>
      </c>
      <c r="F7" s="37">
        <v>0.023564814814814813</v>
      </c>
      <c r="G7" s="18" t="str">
        <f t="shared" si="0"/>
        <v>3.24/km</v>
      </c>
      <c r="H7" s="19">
        <f t="shared" si="1"/>
        <v>0.0026041666666666644</v>
      </c>
      <c r="I7" s="19">
        <f>F7-INDEX($F$4:$F$147,MATCH(D7,$D$4:$D$147,0))</f>
        <v>0</v>
      </c>
    </row>
    <row r="8" spans="1:9" s="1" customFormat="1" ht="15" customHeight="1">
      <c r="A8" s="56">
        <v>5</v>
      </c>
      <c r="B8" s="57" t="s">
        <v>110</v>
      </c>
      <c r="C8" s="57" t="s">
        <v>15</v>
      </c>
      <c r="D8" s="58" t="s">
        <v>108</v>
      </c>
      <c r="E8" s="57" t="s">
        <v>111</v>
      </c>
      <c r="F8" s="37">
        <v>0.023668981481481485</v>
      </c>
      <c r="G8" s="18" t="str">
        <f t="shared" si="0"/>
        <v>3.25/km</v>
      </c>
      <c r="H8" s="19">
        <f t="shared" si="1"/>
        <v>0.002708333333333337</v>
      </c>
      <c r="I8" s="19">
        <f>F8-INDEX($F$4:$F$147,MATCH(D8,$D$4:$D$147,0))</f>
        <v>0.00010416666666667254</v>
      </c>
    </row>
    <row r="9" spans="1:9" s="1" customFormat="1" ht="15" customHeight="1">
      <c r="A9" s="56">
        <v>6</v>
      </c>
      <c r="B9" s="57" t="s">
        <v>112</v>
      </c>
      <c r="C9" s="57" t="s">
        <v>16</v>
      </c>
      <c r="D9" s="58" t="s">
        <v>113</v>
      </c>
      <c r="E9" s="57" t="s">
        <v>111</v>
      </c>
      <c r="F9" s="37">
        <v>0.02398148148148148</v>
      </c>
      <c r="G9" s="18" t="str">
        <f t="shared" si="0"/>
        <v>3.27/km</v>
      </c>
      <c r="H9" s="19">
        <f t="shared" si="1"/>
        <v>0.0030208333333333302</v>
      </c>
      <c r="I9" s="19">
        <f>F9-INDEX($F$4:$F$147,MATCH(D9,$D$4:$D$147,0))</f>
        <v>0</v>
      </c>
    </row>
    <row r="10" spans="1:9" s="1" customFormat="1" ht="15" customHeight="1">
      <c r="A10" s="56">
        <v>7</v>
      </c>
      <c r="B10" s="57" t="s">
        <v>114</v>
      </c>
      <c r="C10" s="57" t="s">
        <v>17</v>
      </c>
      <c r="D10" s="58" t="s">
        <v>104</v>
      </c>
      <c r="E10" s="59" t="s">
        <v>115</v>
      </c>
      <c r="F10" s="37">
        <v>0.02476851851851852</v>
      </c>
      <c r="G10" s="18" t="str">
        <f t="shared" si="0"/>
        <v>3.34/km</v>
      </c>
      <c r="H10" s="19">
        <f t="shared" si="1"/>
        <v>0.003807870370370371</v>
      </c>
      <c r="I10" s="19">
        <f>F10-INDEX($F$4:$F$147,MATCH(D10,$D$4:$D$147,0))</f>
        <v>0.0021759259259259284</v>
      </c>
    </row>
    <row r="11" spans="1:9" s="1" customFormat="1" ht="15" customHeight="1">
      <c r="A11" s="56">
        <v>8</v>
      </c>
      <c r="B11" s="57" t="s">
        <v>116</v>
      </c>
      <c r="C11" s="57" t="s">
        <v>18</v>
      </c>
      <c r="D11" s="58" t="s">
        <v>113</v>
      </c>
      <c r="E11" s="57" t="s">
        <v>111</v>
      </c>
      <c r="F11" s="37">
        <v>0.0249537037037037</v>
      </c>
      <c r="G11" s="18" t="str">
        <f t="shared" si="0"/>
        <v>3.36/km</v>
      </c>
      <c r="H11" s="19">
        <f t="shared" si="1"/>
        <v>0.003993055555555552</v>
      </c>
      <c r="I11" s="19">
        <f>F11-INDEX($F$4:$F$147,MATCH(D11,$D$4:$D$147,0))</f>
        <v>0.0009722222222222215</v>
      </c>
    </row>
    <row r="12" spans="1:9" s="1" customFormat="1" ht="15" customHeight="1">
      <c r="A12" s="56">
        <v>9</v>
      </c>
      <c r="B12" s="57" t="s">
        <v>117</v>
      </c>
      <c r="C12" s="57" t="s">
        <v>118</v>
      </c>
      <c r="D12" s="58" t="s">
        <v>104</v>
      </c>
      <c r="E12" s="57" t="s">
        <v>119</v>
      </c>
      <c r="F12" s="37">
        <v>0.025694444444444447</v>
      </c>
      <c r="G12" s="18" t="str">
        <f t="shared" si="0"/>
        <v>3.42/km</v>
      </c>
      <c r="H12" s="19">
        <f t="shared" si="1"/>
        <v>0.0047337962962962984</v>
      </c>
      <c r="I12" s="19">
        <f>F12-INDEX($F$4:$F$147,MATCH(D12,$D$4:$D$147,0))</f>
        <v>0.0031018518518518556</v>
      </c>
    </row>
    <row r="13" spans="1:9" s="1" customFormat="1" ht="15" customHeight="1">
      <c r="A13" s="56">
        <v>10</v>
      </c>
      <c r="B13" s="57" t="s">
        <v>19</v>
      </c>
      <c r="C13" s="57" t="s">
        <v>20</v>
      </c>
      <c r="D13" s="58" t="s">
        <v>104</v>
      </c>
      <c r="E13" s="57" t="s">
        <v>120</v>
      </c>
      <c r="F13" s="37">
        <v>0.025810185185185183</v>
      </c>
      <c r="G13" s="18" t="str">
        <f t="shared" si="0"/>
        <v>3.43/km</v>
      </c>
      <c r="H13" s="19">
        <f t="shared" si="1"/>
        <v>0.004849537037037034</v>
      </c>
      <c r="I13" s="19">
        <f>F13-INDEX($F$4:$F$147,MATCH(D13,$D$4:$D$147,0))</f>
        <v>0.0032175925925925913</v>
      </c>
    </row>
    <row r="14" spans="1:9" s="1" customFormat="1" ht="15" customHeight="1">
      <c r="A14" s="56">
        <v>11</v>
      </c>
      <c r="B14" s="57" t="s">
        <v>121</v>
      </c>
      <c r="C14" s="57" t="s">
        <v>21</v>
      </c>
      <c r="D14" s="58" t="s">
        <v>104</v>
      </c>
      <c r="E14" s="57" t="s">
        <v>122</v>
      </c>
      <c r="F14" s="37">
        <v>0.026099537037037036</v>
      </c>
      <c r="G14" s="18" t="str">
        <f t="shared" si="0"/>
        <v>3.46/km</v>
      </c>
      <c r="H14" s="19">
        <f t="shared" si="1"/>
        <v>0.005138888888888887</v>
      </c>
      <c r="I14" s="19">
        <f>F14-INDEX($F$4:$F$147,MATCH(D14,$D$4:$D$147,0))</f>
        <v>0.0035069444444444445</v>
      </c>
    </row>
    <row r="15" spans="1:9" s="1" customFormat="1" ht="15" customHeight="1">
      <c r="A15" s="56">
        <v>12</v>
      </c>
      <c r="B15" s="57" t="s">
        <v>123</v>
      </c>
      <c r="C15" s="57" t="s">
        <v>22</v>
      </c>
      <c r="D15" s="58" t="s">
        <v>104</v>
      </c>
      <c r="E15" s="57" t="s">
        <v>124</v>
      </c>
      <c r="F15" s="37">
        <v>0.026273148148148153</v>
      </c>
      <c r="G15" s="18" t="str">
        <f t="shared" si="0"/>
        <v>3.47/km</v>
      </c>
      <c r="H15" s="19">
        <f t="shared" si="1"/>
        <v>0.005312500000000005</v>
      </c>
      <c r="I15" s="19">
        <f>F15-INDEX($F$4:$F$147,MATCH(D15,$D$4:$D$147,0))</f>
        <v>0.003680555555555562</v>
      </c>
    </row>
    <row r="16" spans="1:9" s="1" customFormat="1" ht="15" customHeight="1">
      <c r="A16" s="56">
        <v>13</v>
      </c>
      <c r="B16" s="57" t="s">
        <v>125</v>
      </c>
      <c r="C16" s="57" t="s">
        <v>126</v>
      </c>
      <c r="D16" s="58" t="s">
        <v>127</v>
      </c>
      <c r="E16" s="57" t="s">
        <v>128</v>
      </c>
      <c r="F16" s="37">
        <v>0.02702546296296296</v>
      </c>
      <c r="G16" s="18" t="str">
        <f t="shared" si="0"/>
        <v>3.54/km</v>
      </c>
      <c r="H16" s="19">
        <f t="shared" si="1"/>
        <v>0.006064814814814811</v>
      </c>
      <c r="I16" s="19">
        <f>F16-INDEX($F$4:$F$147,MATCH(D16,$D$4:$D$147,0))</f>
        <v>0</v>
      </c>
    </row>
    <row r="17" spans="1:9" s="1" customFormat="1" ht="15" customHeight="1">
      <c r="A17" s="56">
        <v>14</v>
      </c>
      <c r="B17" s="57" t="s">
        <v>129</v>
      </c>
      <c r="C17" s="57" t="s">
        <v>23</v>
      </c>
      <c r="D17" s="58" t="s">
        <v>130</v>
      </c>
      <c r="E17" s="57" t="s">
        <v>111</v>
      </c>
      <c r="F17" s="37">
        <v>0.02715277777777778</v>
      </c>
      <c r="G17" s="18" t="str">
        <f t="shared" si="0"/>
        <v>3.55/km</v>
      </c>
      <c r="H17" s="19">
        <f t="shared" si="1"/>
        <v>0.006192129629629631</v>
      </c>
      <c r="I17" s="19">
        <f>F17-INDEX($F$4:$F$147,MATCH(D17,$D$4:$D$147,0))</f>
        <v>0</v>
      </c>
    </row>
    <row r="18" spans="1:9" s="1" customFormat="1" ht="15" customHeight="1">
      <c r="A18" s="65">
        <v>15</v>
      </c>
      <c r="B18" s="66" t="s">
        <v>131</v>
      </c>
      <c r="C18" s="66" t="s">
        <v>132</v>
      </c>
      <c r="D18" s="67" t="s">
        <v>133</v>
      </c>
      <c r="E18" s="66" t="s">
        <v>202</v>
      </c>
      <c r="F18" s="39">
        <v>0.027303240740740743</v>
      </c>
      <c r="G18" s="22" t="str">
        <f t="shared" si="0"/>
        <v>3.56/km</v>
      </c>
      <c r="H18" s="23">
        <f t="shared" si="1"/>
        <v>0.006342592592592594</v>
      </c>
      <c r="I18" s="23">
        <f>F18-INDEX($F$4:$F$147,MATCH(D18,$D$4:$D$147,0))</f>
        <v>0</v>
      </c>
    </row>
    <row r="19" spans="1:9" s="1" customFormat="1" ht="15" customHeight="1">
      <c r="A19" s="56">
        <v>16</v>
      </c>
      <c r="B19" s="57" t="s">
        <v>134</v>
      </c>
      <c r="C19" s="57" t="s">
        <v>24</v>
      </c>
      <c r="D19" s="58" t="s">
        <v>113</v>
      </c>
      <c r="E19" s="57" t="s">
        <v>124</v>
      </c>
      <c r="F19" s="37">
        <v>0.027789351851851853</v>
      </c>
      <c r="G19" s="18" t="str">
        <f t="shared" si="0"/>
        <v>4.00/km</v>
      </c>
      <c r="H19" s="19">
        <f t="shared" si="1"/>
        <v>0.006828703703703705</v>
      </c>
      <c r="I19" s="19">
        <f>F19-INDEX($F$4:$F$147,MATCH(D19,$D$4:$D$147,0))</f>
        <v>0.0038078703703703747</v>
      </c>
    </row>
    <row r="20" spans="1:9" s="1" customFormat="1" ht="15" customHeight="1">
      <c r="A20" s="56">
        <v>17</v>
      </c>
      <c r="B20" s="57" t="s">
        <v>135</v>
      </c>
      <c r="C20" s="57" t="s">
        <v>25</v>
      </c>
      <c r="D20" s="58" t="s">
        <v>133</v>
      </c>
      <c r="E20" s="57" t="s">
        <v>109</v>
      </c>
      <c r="F20" s="37">
        <v>0.027893518518518515</v>
      </c>
      <c r="G20" s="18" t="str">
        <f t="shared" si="0"/>
        <v>4.01/km</v>
      </c>
      <c r="H20" s="19">
        <f t="shared" si="1"/>
        <v>0.006932870370370367</v>
      </c>
      <c r="I20" s="19">
        <f>F20-INDEX($F$4:$F$147,MATCH(D20,$D$4:$D$147,0))</f>
        <v>0.0005902777777777729</v>
      </c>
    </row>
    <row r="21" spans="1:9" s="1" customFormat="1" ht="15" customHeight="1">
      <c r="A21" s="56">
        <v>18</v>
      </c>
      <c r="B21" s="57" t="s">
        <v>136</v>
      </c>
      <c r="C21" s="57" t="s">
        <v>26</v>
      </c>
      <c r="D21" s="58" t="s">
        <v>100</v>
      </c>
      <c r="E21" s="57" t="s">
        <v>137</v>
      </c>
      <c r="F21" s="37">
        <v>0.027951388888888887</v>
      </c>
      <c r="G21" s="18" t="str">
        <f t="shared" si="0"/>
        <v>4.02/km</v>
      </c>
      <c r="H21" s="19">
        <f t="shared" si="1"/>
        <v>0.006990740740740738</v>
      </c>
      <c r="I21" s="19">
        <f>F21-INDEX($F$4:$F$147,MATCH(D21,$D$4:$D$147,0))</f>
        <v>0.006990740740740738</v>
      </c>
    </row>
    <row r="22" spans="1:9" s="1" customFormat="1" ht="15" customHeight="1">
      <c r="A22" s="56">
        <v>19</v>
      </c>
      <c r="B22" s="57" t="s">
        <v>138</v>
      </c>
      <c r="C22" s="57" t="s">
        <v>139</v>
      </c>
      <c r="D22" s="58" t="s">
        <v>113</v>
      </c>
      <c r="E22" s="57" t="s">
        <v>124</v>
      </c>
      <c r="F22" s="37">
        <v>0.02875</v>
      </c>
      <c r="G22" s="18" t="str">
        <f t="shared" si="0"/>
        <v>4.08/km</v>
      </c>
      <c r="H22" s="19">
        <f t="shared" si="1"/>
        <v>0.007789351851851853</v>
      </c>
      <c r="I22" s="19">
        <f>F22-INDEX($F$4:$F$147,MATCH(D22,$D$4:$D$147,0))</f>
        <v>0.004768518518518523</v>
      </c>
    </row>
    <row r="23" spans="1:9" s="1" customFormat="1" ht="15" customHeight="1">
      <c r="A23" s="56">
        <v>20</v>
      </c>
      <c r="B23" s="57" t="s">
        <v>140</v>
      </c>
      <c r="C23" s="57" t="s">
        <v>27</v>
      </c>
      <c r="D23" s="58" t="s">
        <v>108</v>
      </c>
      <c r="E23" s="59" t="s">
        <v>101</v>
      </c>
      <c r="F23" s="37">
        <v>0.02883101851851852</v>
      </c>
      <c r="G23" s="18" t="str">
        <f t="shared" si="0"/>
        <v>4.09/km</v>
      </c>
      <c r="H23" s="19">
        <f t="shared" si="1"/>
        <v>0.007870370370370371</v>
      </c>
      <c r="I23" s="19">
        <f>F23-INDEX($F$4:$F$147,MATCH(D23,$D$4:$D$147,0))</f>
        <v>0.005266203703703707</v>
      </c>
    </row>
    <row r="24" spans="1:9" s="1" customFormat="1" ht="15" customHeight="1">
      <c r="A24" s="56">
        <v>21</v>
      </c>
      <c r="B24" s="57" t="s">
        <v>141</v>
      </c>
      <c r="C24" s="57" t="s">
        <v>13</v>
      </c>
      <c r="D24" s="58" t="s">
        <v>104</v>
      </c>
      <c r="E24" s="57" t="s">
        <v>124</v>
      </c>
      <c r="F24" s="37">
        <v>0.02890046296296296</v>
      </c>
      <c r="G24" s="18" t="str">
        <f t="shared" si="0"/>
        <v>4.10/km</v>
      </c>
      <c r="H24" s="19">
        <f t="shared" si="1"/>
        <v>0.007939814814814813</v>
      </c>
      <c r="I24" s="19">
        <f>F24-INDEX($F$4:$F$147,MATCH(D24,$D$4:$D$147,0))</f>
        <v>0.00630787037037037</v>
      </c>
    </row>
    <row r="25" spans="1:9" s="1" customFormat="1" ht="15" customHeight="1">
      <c r="A25" s="56">
        <v>22</v>
      </c>
      <c r="B25" s="57" t="s">
        <v>142</v>
      </c>
      <c r="C25" s="57" t="s">
        <v>23</v>
      </c>
      <c r="D25" s="58" t="s">
        <v>113</v>
      </c>
      <c r="E25" s="57" t="s">
        <v>143</v>
      </c>
      <c r="F25" s="37">
        <v>0.028969907407407406</v>
      </c>
      <c r="G25" s="18" t="str">
        <f t="shared" si="0"/>
        <v>4.10/km</v>
      </c>
      <c r="H25" s="19">
        <f t="shared" si="1"/>
        <v>0.008009259259259258</v>
      </c>
      <c r="I25" s="19">
        <f>F25-INDEX($F$4:$F$147,MATCH(D25,$D$4:$D$147,0))</f>
        <v>0.004988425925925927</v>
      </c>
    </row>
    <row r="26" spans="1:9" s="1" customFormat="1" ht="15" customHeight="1">
      <c r="A26" s="56">
        <v>23</v>
      </c>
      <c r="B26" s="57" t="s">
        <v>144</v>
      </c>
      <c r="C26" s="57" t="s">
        <v>23</v>
      </c>
      <c r="D26" s="58" t="s">
        <v>100</v>
      </c>
      <c r="E26" s="57" t="s">
        <v>111</v>
      </c>
      <c r="F26" s="37">
        <v>0.029386574074074075</v>
      </c>
      <c r="G26" s="18" t="str">
        <f t="shared" si="0"/>
        <v>4.14/km</v>
      </c>
      <c r="H26" s="19">
        <f t="shared" si="1"/>
        <v>0.008425925925925927</v>
      </c>
      <c r="I26" s="19">
        <f>F26-INDEX($F$4:$F$147,MATCH(D26,$D$4:$D$147,0))</f>
        <v>0.008425925925925927</v>
      </c>
    </row>
    <row r="27" spans="1:9" s="2" customFormat="1" ht="15" customHeight="1">
      <c r="A27" s="56">
        <v>24</v>
      </c>
      <c r="B27" s="57" t="s">
        <v>145</v>
      </c>
      <c r="C27" s="57" t="s">
        <v>146</v>
      </c>
      <c r="D27" s="58" t="s">
        <v>147</v>
      </c>
      <c r="E27" s="57" t="s">
        <v>148</v>
      </c>
      <c r="F27" s="37">
        <v>0.029386574074074075</v>
      </c>
      <c r="G27" s="18" t="str">
        <f t="shared" si="0"/>
        <v>4.14/km</v>
      </c>
      <c r="H27" s="19">
        <f t="shared" si="1"/>
        <v>0.008425925925925927</v>
      </c>
      <c r="I27" s="19">
        <f>F27-INDEX($F$4:$F$147,MATCH(D27,$D$4:$D$147,0))</f>
        <v>0</v>
      </c>
    </row>
    <row r="28" spans="1:9" s="1" customFormat="1" ht="15" customHeight="1">
      <c r="A28" s="56">
        <v>25</v>
      </c>
      <c r="B28" s="57" t="s">
        <v>149</v>
      </c>
      <c r="C28" s="57" t="s">
        <v>26</v>
      </c>
      <c r="D28" s="58" t="s">
        <v>104</v>
      </c>
      <c r="E28" s="57" t="s">
        <v>111</v>
      </c>
      <c r="F28" s="37">
        <v>0.029629629629629627</v>
      </c>
      <c r="G28" s="18" t="str">
        <f t="shared" si="0"/>
        <v>4.16/km</v>
      </c>
      <c r="H28" s="19">
        <f t="shared" si="1"/>
        <v>0.008668981481481479</v>
      </c>
      <c r="I28" s="19">
        <f>F28-INDEX($F$4:$F$147,MATCH(D28,$D$4:$D$147,0))</f>
        <v>0.007037037037037036</v>
      </c>
    </row>
    <row r="29" spans="1:9" s="1" customFormat="1" ht="15" customHeight="1">
      <c r="A29" s="56">
        <v>26</v>
      </c>
      <c r="B29" s="57" t="s">
        <v>150</v>
      </c>
      <c r="C29" s="57" t="s">
        <v>151</v>
      </c>
      <c r="D29" s="58" t="s">
        <v>152</v>
      </c>
      <c r="E29" s="57" t="s">
        <v>153</v>
      </c>
      <c r="F29" s="37">
        <v>0.029780092592592594</v>
      </c>
      <c r="G29" s="18" t="str">
        <f t="shared" si="0"/>
        <v>4.17/km</v>
      </c>
      <c r="H29" s="19">
        <f t="shared" si="1"/>
        <v>0.008819444444444446</v>
      </c>
      <c r="I29" s="19">
        <f>F29-INDEX($F$4:$F$147,MATCH(D29,$D$4:$D$147,0))</f>
        <v>0</v>
      </c>
    </row>
    <row r="30" spans="1:9" s="1" customFormat="1" ht="15" customHeight="1">
      <c r="A30" s="56">
        <v>27</v>
      </c>
      <c r="B30" s="57" t="s">
        <v>154</v>
      </c>
      <c r="C30" s="57" t="s">
        <v>28</v>
      </c>
      <c r="D30" s="58" t="s">
        <v>108</v>
      </c>
      <c r="E30" s="57" t="s">
        <v>155</v>
      </c>
      <c r="F30" s="37">
        <v>0.02991898148148148</v>
      </c>
      <c r="G30" s="18" t="str">
        <f t="shared" si="0"/>
        <v>4.19/km</v>
      </c>
      <c r="H30" s="19">
        <f t="shared" si="1"/>
        <v>0.008958333333333332</v>
      </c>
      <c r="I30" s="19">
        <f>F30-INDEX($F$4:$F$147,MATCH(D30,$D$4:$D$147,0))</f>
        <v>0.006354166666666668</v>
      </c>
    </row>
    <row r="31" spans="1:9" s="1" customFormat="1" ht="15" customHeight="1">
      <c r="A31" s="56">
        <v>28</v>
      </c>
      <c r="B31" s="57" t="s">
        <v>156</v>
      </c>
      <c r="C31" s="57" t="s">
        <v>25</v>
      </c>
      <c r="D31" s="58" t="s">
        <v>113</v>
      </c>
      <c r="E31" s="57" t="s">
        <v>143</v>
      </c>
      <c r="F31" s="37">
        <v>0.030127314814814815</v>
      </c>
      <c r="G31" s="18" t="str">
        <f t="shared" si="0"/>
        <v>4.20/km</v>
      </c>
      <c r="H31" s="19">
        <f t="shared" si="1"/>
        <v>0.009166666666666667</v>
      </c>
      <c r="I31" s="19">
        <f>F31-INDEX($F$4:$F$147,MATCH(D31,$D$4:$D$147,0))</f>
        <v>0.0061458333333333365</v>
      </c>
    </row>
    <row r="32" spans="1:9" s="1" customFormat="1" ht="15" customHeight="1">
      <c r="A32" s="56">
        <v>29</v>
      </c>
      <c r="B32" s="57" t="s">
        <v>157</v>
      </c>
      <c r="C32" s="57" t="s">
        <v>158</v>
      </c>
      <c r="D32" s="58" t="s">
        <v>127</v>
      </c>
      <c r="E32" s="57" t="s">
        <v>111</v>
      </c>
      <c r="F32" s="37">
        <v>0.030208333333333334</v>
      </c>
      <c r="G32" s="18" t="str">
        <f t="shared" si="0"/>
        <v>4.21/km</v>
      </c>
      <c r="H32" s="19">
        <f aca="true" t="shared" si="2" ref="H32:H54">F32-$F$4</f>
        <v>0.009247685185185185</v>
      </c>
      <c r="I32" s="19">
        <f>F32-INDEX($F$4:$F$147,MATCH(D32,$D$4:$D$147,0))</f>
        <v>0.003182870370370374</v>
      </c>
    </row>
    <row r="33" spans="1:9" s="1" customFormat="1" ht="15" customHeight="1">
      <c r="A33" s="56">
        <v>30</v>
      </c>
      <c r="B33" s="57" t="s">
        <v>159</v>
      </c>
      <c r="C33" s="57" t="s">
        <v>29</v>
      </c>
      <c r="D33" s="58" t="s">
        <v>130</v>
      </c>
      <c r="E33" s="57" t="s">
        <v>109</v>
      </c>
      <c r="F33" s="37">
        <v>0.030648148148148147</v>
      </c>
      <c r="G33" s="18" t="str">
        <f t="shared" si="0"/>
        <v>4.25/km</v>
      </c>
      <c r="H33" s="19">
        <f t="shared" si="2"/>
        <v>0.009687499999999998</v>
      </c>
      <c r="I33" s="19">
        <f>F33-INDEX($F$4:$F$147,MATCH(D33,$D$4:$D$147,0))</f>
        <v>0.0034953703703703674</v>
      </c>
    </row>
    <row r="34" spans="1:9" s="1" customFormat="1" ht="15" customHeight="1">
      <c r="A34" s="56">
        <v>31</v>
      </c>
      <c r="B34" s="57" t="s">
        <v>160</v>
      </c>
      <c r="C34" s="57" t="s">
        <v>30</v>
      </c>
      <c r="D34" s="58" t="s">
        <v>161</v>
      </c>
      <c r="E34" s="57" t="s">
        <v>153</v>
      </c>
      <c r="F34" s="37">
        <v>0.030659722222222224</v>
      </c>
      <c r="G34" s="18" t="str">
        <f t="shared" si="0"/>
        <v>4.25/km</v>
      </c>
      <c r="H34" s="19">
        <f t="shared" si="2"/>
        <v>0.009699074074074075</v>
      </c>
      <c r="I34" s="19">
        <f>F34-INDEX($F$4:$F$147,MATCH(D34,$D$4:$D$147,0))</f>
        <v>0</v>
      </c>
    </row>
    <row r="35" spans="1:9" s="1" customFormat="1" ht="15" customHeight="1">
      <c r="A35" s="56">
        <v>32</v>
      </c>
      <c r="B35" s="57" t="s">
        <v>162</v>
      </c>
      <c r="C35" s="57" t="s">
        <v>31</v>
      </c>
      <c r="D35" s="58" t="s">
        <v>133</v>
      </c>
      <c r="E35" s="57" t="s">
        <v>143</v>
      </c>
      <c r="F35" s="37">
        <v>0.030983796296296297</v>
      </c>
      <c r="G35" s="18" t="str">
        <f t="shared" si="0"/>
        <v>4.28/km</v>
      </c>
      <c r="H35" s="19">
        <f t="shared" si="2"/>
        <v>0.010023148148148149</v>
      </c>
      <c r="I35" s="19">
        <f>F35-INDEX($F$4:$F$147,MATCH(D35,$D$4:$D$147,0))</f>
        <v>0.003680555555555555</v>
      </c>
    </row>
    <row r="36" spans="1:9" s="1" customFormat="1" ht="15" customHeight="1">
      <c r="A36" s="56">
        <v>33</v>
      </c>
      <c r="B36" s="57" t="s">
        <v>163</v>
      </c>
      <c r="C36" s="57" t="s">
        <v>164</v>
      </c>
      <c r="D36" s="58" t="s">
        <v>165</v>
      </c>
      <c r="E36" s="57" t="s">
        <v>101</v>
      </c>
      <c r="F36" s="37">
        <v>0.03159722222222222</v>
      </c>
      <c r="G36" s="18" t="str">
        <f t="shared" si="0"/>
        <v>4.33/km</v>
      </c>
      <c r="H36" s="19">
        <f t="shared" si="2"/>
        <v>0.010636574074074073</v>
      </c>
      <c r="I36" s="19">
        <f>F36-INDEX($F$4:$F$147,MATCH(D36,$D$4:$D$147,0))</f>
        <v>0</v>
      </c>
    </row>
    <row r="37" spans="1:9" s="1" customFormat="1" ht="15" customHeight="1">
      <c r="A37" s="56">
        <v>34</v>
      </c>
      <c r="B37" s="57" t="s">
        <v>166</v>
      </c>
      <c r="C37" s="57" t="s">
        <v>30</v>
      </c>
      <c r="D37" s="58" t="s">
        <v>161</v>
      </c>
      <c r="E37" s="57" t="s">
        <v>167</v>
      </c>
      <c r="F37" s="37">
        <v>0.032060185185185185</v>
      </c>
      <c r="G37" s="18" t="str">
        <f t="shared" si="0"/>
        <v>4.37/km</v>
      </c>
      <c r="H37" s="19">
        <f t="shared" si="2"/>
        <v>0.011099537037037036</v>
      </c>
      <c r="I37" s="19">
        <f>F37-INDEX($F$4:$F$147,MATCH(D37,$D$4:$D$147,0))</f>
        <v>0.001400462962962961</v>
      </c>
    </row>
    <row r="38" spans="1:9" s="1" customFormat="1" ht="15" customHeight="1">
      <c r="A38" s="56">
        <v>35</v>
      </c>
      <c r="B38" s="57" t="s">
        <v>168</v>
      </c>
      <c r="C38" s="57" t="s">
        <v>32</v>
      </c>
      <c r="D38" s="58" t="s">
        <v>169</v>
      </c>
      <c r="E38" s="57" t="s">
        <v>170</v>
      </c>
      <c r="F38" s="37">
        <v>0.03209490740740741</v>
      </c>
      <c r="G38" s="18" t="str">
        <f t="shared" si="0"/>
        <v>4.37/km</v>
      </c>
      <c r="H38" s="19">
        <f t="shared" si="2"/>
        <v>0.011134259259259264</v>
      </c>
      <c r="I38" s="19">
        <f>F38-INDEX($F$4:$F$147,MATCH(D38,$D$4:$D$147,0))</f>
        <v>0</v>
      </c>
    </row>
    <row r="39" spans="1:9" s="1" customFormat="1" ht="15" customHeight="1">
      <c r="A39" s="56">
        <v>36</v>
      </c>
      <c r="B39" s="57" t="s">
        <v>171</v>
      </c>
      <c r="C39" s="57" t="s">
        <v>33</v>
      </c>
      <c r="D39" s="58" t="s">
        <v>133</v>
      </c>
      <c r="E39" s="57" t="s">
        <v>109</v>
      </c>
      <c r="F39" s="37">
        <v>0.03215277777777777</v>
      </c>
      <c r="G39" s="18" t="str">
        <f t="shared" si="0"/>
        <v>4.38/km</v>
      </c>
      <c r="H39" s="19">
        <f t="shared" si="2"/>
        <v>0.011192129629629625</v>
      </c>
      <c r="I39" s="19">
        <f>F39-INDEX($F$4:$F$147,MATCH(D39,$D$4:$D$147,0))</f>
        <v>0.004849537037037031</v>
      </c>
    </row>
    <row r="40" spans="1:9" s="1" customFormat="1" ht="15" customHeight="1">
      <c r="A40" s="56">
        <v>37</v>
      </c>
      <c r="B40" s="57" t="s">
        <v>172</v>
      </c>
      <c r="C40" s="57" t="s">
        <v>34</v>
      </c>
      <c r="D40" s="58" t="s">
        <v>104</v>
      </c>
      <c r="E40" s="57" t="s">
        <v>128</v>
      </c>
      <c r="F40" s="37">
        <v>0.032511574074074075</v>
      </c>
      <c r="G40" s="18" t="str">
        <f t="shared" si="0"/>
        <v>4.41/km</v>
      </c>
      <c r="H40" s="19">
        <f t="shared" si="2"/>
        <v>0.011550925925925926</v>
      </c>
      <c r="I40" s="19">
        <f>F40-INDEX($F$4:$F$147,MATCH(D40,$D$4:$D$147,0))</f>
        <v>0.009918981481481483</v>
      </c>
    </row>
    <row r="41" spans="1:9" s="1" customFormat="1" ht="15" customHeight="1">
      <c r="A41" s="56">
        <v>38</v>
      </c>
      <c r="B41" s="60" t="s">
        <v>173</v>
      </c>
      <c r="C41" s="60" t="s">
        <v>174</v>
      </c>
      <c r="D41" s="61" t="s">
        <v>147</v>
      </c>
      <c r="E41" s="60" t="s">
        <v>111</v>
      </c>
      <c r="F41" s="37">
        <v>0.03262731481481482</v>
      </c>
      <c r="G41" s="18" t="str">
        <f t="shared" si="0"/>
        <v>4.42/km</v>
      </c>
      <c r="H41" s="19">
        <f t="shared" si="2"/>
        <v>0.011666666666666669</v>
      </c>
      <c r="I41" s="19">
        <f>F41-INDEX($F$4:$F$147,MATCH(D41,$D$4:$D$147,0))</f>
        <v>0.003240740740740742</v>
      </c>
    </row>
    <row r="42" spans="1:9" s="1" customFormat="1" ht="15" customHeight="1">
      <c r="A42" s="56">
        <v>39</v>
      </c>
      <c r="B42" s="57" t="s">
        <v>175</v>
      </c>
      <c r="C42" s="57" t="s">
        <v>35</v>
      </c>
      <c r="D42" s="58" t="s">
        <v>165</v>
      </c>
      <c r="E42" s="57" t="s">
        <v>153</v>
      </c>
      <c r="F42" s="37">
        <v>0.032962962962962965</v>
      </c>
      <c r="G42" s="18" t="str">
        <f t="shared" si="0"/>
        <v>4.45/km</v>
      </c>
      <c r="H42" s="19">
        <f t="shared" si="2"/>
        <v>0.012002314814814816</v>
      </c>
      <c r="I42" s="19">
        <f>F42-INDEX($F$4:$F$147,MATCH(D42,$D$4:$D$147,0))</f>
        <v>0.0013657407407407438</v>
      </c>
    </row>
    <row r="43" spans="1:9" s="1" customFormat="1" ht="15" customHeight="1">
      <c r="A43" s="56">
        <v>40</v>
      </c>
      <c r="B43" s="57" t="s">
        <v>176</v>
      </c>
      <c r="C43" s="57" t="s">
        <v>36</v>
      </c>
      <c r="D43" s="58" t="s">
        <v>169</v>
      </c>
      <c r="E43" s="57" t="s">
        <v>177</v>
      </c>
      <c r="F43" s="37">
        <v>0.03315972222222222</v>
      </c>
      <c r="G43" s="18" t="str">
        <f t="shared" si="0"/>
        <v>4.47/km</v>
      </c>
      <c r="H43" s="19">
        <f t="shared" si="2"/>
        <v>0.012199074074074074</v>
      </c>
      <c r="I43" s="19">
        <f>F43-INDEX($F$4:$F$147,MATCH(D43,$D$4:$D$147,0))</f>
        <v>0.00106481481481481</v>
      </c>
    </row>
    <row r="44" spans="1:9" s="1" customFormat="1" ht="15" customHeight="1">
      <c r="A44" s="56">
        <v>41</v>
      </c>
      <c r="B44" s="60" t="s">
        <v>178</v>
      </c>
      <c r="C44" s="60" t="s">
        <v>179</v>
      </c>
      <c r="D44" s="61" t="s">
        <v>180</v>
      </c>
      <c r="E44" s="60" t="s">
        <v>143</v>
      </c>
      <c r="F44" s="37">
        <v>0.033900462962962966</v>
      </c>
      <c r="G44" s="18" t="str">
        <f t="shared" si="0"/>
        <v>4.53/km</v>
      </c>
      <c r="H44" s="19">
        <f t="shared" si="2"/>
        <v>0.012939814814814817</v>
      </c>
      <c r="I44" s="19">
        <f>F44-INDEX($F$4:$F$147,MATCH(D44,$D$4:$D$147,0))</f>
        <v>0</v>
      </c>
    </row>
    <row r="45" spans="1:9" s="1" customFormat="1" ht="15" customHeight="1">
      <c r="A45" s="56">
        <v>42</v>
      </c>
      <c r="B45" s="57" t="s">
        <v>181</v>
      </c>
      <c r="C45" s="57" t="s">
        <v>37</v>
      </c>
      <c r="D45" s="58" t="s">
        <v>133</v>
      </c>
      <c r="E45" s="57" t="s">
        <v>109</v>
      </c>
      <c r="F45" s="37">
        <v>0.033900462962962966</v>
      </c>
      <c r="G45" s="18" t="str">
        <f t="shared" si="0"/>
        <v>4.53/km</v>
      </c>
      <c r="H45" s="19">
        <f t="shared" si="2"/>
        <v>0.012939814814814817</v>
      </c>
      <c r="I45" s="19">
        <f>F45-INDEX($F$4:$F$147,MATCH(D45,$D$4:$D$147,0))</f>
        <v>0.006597222222222223</v>
      </c>
    </row>
    <row r="46" spans="1:9" s="1" customFormat="1" ht="15" customHeight="1">
      <c r="A46" s="56">
        <v>43</v>
      </c>
      <c r="B46" s="57" t="s">
        <v>182</v>
      </c>
      <c r="C46" s="57" t="s">
        <v>38</v>
      </c>
      <c r="D46" s="58" t="s">
        <v>161</v>
      </c>
      <c r="E46" s="57" t="s">
        <v>109</v>
      </c>
      <c r="F46" s="37">
        <v>0.034583333333333334</v>
      </c>
      <c r="G46" s="18" t="str">
        <f t="shared" si="0"/>
        <v>4.59/km</v>
      </c>
      <c r="H46" s="19">
        <f t="shared" si="2"/>
        <v>0.013622685185185186</v>
      </c>
      <c r="I46" s="19">
        <f>F46-INDEX($F$4:$F$147,MATCH(D46,$D$4:$D$147,0))</f>
        <v>0.00392361111111111</v>
      </c>
    </row>
    <row r="47" spans="1:9" s="1" customFormat="1" ht="15" customHeight="1">
      <c r="A47" s="56">
        <v>44</v>
      </c>
      <c r="B47" s="60" t="s">
        <v>183</v>
      </c>
      <c r="C47" s="60" t="s">
        <v>184</v>
      </c>
      <c r="D47" s="61" t="s">
        <v>147</v>
      </c>
      <c r="E47" s="60" t="s">
        <v>122</v>
      </c>
      <c r="F47" s="37">
        <v>0.03497685185185185</v>
      </c>
      <c r="G47" s="18" t="str">
        <f t="shared" si="0"/>
        <v>5.02/km</v>
      </c>
      <c r="H47" s="19">
        <f t="shared" si="2"/>
        <v>0.0140162037037037</v>
      </c>
      <c r="I47" s="19">
        <f>F47-INDEX($F$4:$F$147,MATCH(D47,$D$4:$D$147,0))</f>
        <v>0.005590277777777774</v>
      </c>
    </row>
    <row r="48" spans="1:9" s="1" customFormat="1" ht="15" customHeight="1">
      <c r="A48" s="56">
        <v>45</v>
      </c>
      <c r="B48" s="60" t="s">
        <v>185</v>
      </c>
      <c r="C48" s="60" t="s">
        <v>186</v>
      </c>
      <c r="D48" s="61" t="s">
        <v>127</v>
      </c>
      <c r="E48" s="57" t="s">
        <v>109</v>
      </c>
      <c r="F48" s="37">
        <v>0.035381944444444445</v>
      </c>
      <c r="G48" s="18" t="str">
        <f t="shared" si="0"/>
        <v>5.06/km</v>
      </c>
      <c r="H48" s="19">
        <f t="shared" si="2"/>
        <v>0.014421296296296297</v>
      </c>
      <c r="I48" s="19">
        <f>F48-INDEX($F$4:$F$147,MATCH(D48,$D$4:$D$147,0))</f>
        <v>0.008356481481481486</v>
      </c>
    </row>
    <row r="49" spans="1:9" s="1" customFormat="1" ht="15" customHeight="1">
      <c r="A49" s="56">
        <v>46</v>
      </c>
      <c r="B49" s="60" t="s">
        <v>187</v>
      </c>
      <c r="C49" s="60" t="s">
        <v>188</v>
      </c>
      <c r="D49" s="61" t="s">
        <v>189</v>
      </c>
      <c r="E49" s="57" t="s">
        <v>111</v>
      </c>
      <c r="F49" s="37">
        <v>0.036006944444444446</v>
      </c>
      <c r="G49" s="18" t="str">
        <f t="shared" si="0"/>
        <v>5.11/km</v>
      </c>
      <c r="H49" s="19">
        <f t="shared" si="2"/>
        <v>0.015046296296296297</v>
      </c>
      <c r="I49" s="19">
        <f>F49-INDEX($F$4:$F$147,MATCH(D49,$D$4:$D$147,0))</f>
        <v>0</v>
      </c>
    </row>
    <row r="50" spans="1:9" s="1" customFormat="1" ht="15" customHeight="1">
      <c r="A50" s="56">
        <v>47</v>
      </c>
      <c r="B50" s="57" t="s">
        <v>190</v>
      </c>
      <c r="C50" s="57" t="s">
        <v>191</v>
      </c>
      <c r="D50" s="58" t="s">
        <v>100</v>
      </c>
      <c r="E50" s="57" t="s">
        <v>167</v>
      </c>
      <c r="F50" s="37">
        <v>0.036099537037037034</v>
      </c>
      <c r="G50" s="18" t="str">
        <f t="shared" si="0"/>
        <v>5.12/km</v>
      </c>
      <c r="H50" s="19">
        <f t="shared" si="2"/>
        <v>0.015138888888888886</v>
      </c>
      <c r="I50" s="19">
        <f>F50-INDEX($F$4:$F$147,MATCH(D50,$D$4:$D$147,0))</f>
        <v>0.015138888888888886</v>
      </c>
    </row>
    <row r="51" spans="1:9" s="1" customFormat="1" ht="15" customHeight="1">
      <c r="A51" s="56">
        <v>48</v>
      </c>
      <c r="B51" s="57" t="s">
        <v>192</v>
      </c>
      <c r="C51" s="57" t="s">
        <v>193</v>
      </c>
      <c r="D51" s="58" t="s">
        <v>113</v>
      </c>
      <c r="E51" s="57" t="s">
        <v>170</v>
      </c>
      <c r="F51" s="37">
        <v>0.03854166666666667</v>
      </c>
      <c r="G51" s="18" t="str">
        <f t="shared" si="0"/>
        <v>5.33/km</v>
      </c>
      <c r="H51" s="19">
        <f t="shared" si="2"/>
        <v>0.01758101851851852</v>
      </c>
      <c r="I51" s="19">
        <f>F51-INDEX($F$4:$F$147,MATCH(D51,$D$4:$D$147,0))</f>
        <v>0.01456018518518519</v>
      </c>
    </row>
    <row r="52" spans="1:9" s="1" customFormat="1" ht="15" customHeight="1">
      <c r="A52" s="65">
        <v>49</v>
      </c>
      <c r="B52" s="66" t="s">
        <v>194</v>
      </c>
      <c r="C52" s="66" t="s">
        <v>195</v>
      </c>
      <c r="D52" s="67" t="s">
        <v>165</v>
      </c>
      <c r="E52" s="66" t="s">
        <v>202</v>
      </c>
      <c r="F52" s="39">
        <v>0.04221064814814815</v>
      </c>
      <c r="G52" s="22" t="str">
        <f t="shared" si="0"/>
        <v>6.05/km</v>
      </c>
      <c r="H52" s="23">
        <f t="shared" si="2"/>
        <v>0.02125</v>
      </c>
      <c r="I52" s="23">
        <f>F52-INDEX($F$4:$F$147,MATCH(D52,$D$4:$D$147,0))</f>
        <v>0.010613425925925929</v>
      </c>
    </row>
    <row r="53" spans="1:9" s="3" customFormat="1" ht="15" customHeight="1">
      <c r="A53" s="56">
        <v>50</v>
      </c>
      <c r="B53" s="57" t="s">
        <v>196</v>
      </c>
      <c r="C53" s="57" t="s">
        <v>197</v>
      </c>
      <c r="D53" s="58" t="s">
        <v>113</v>
      </c>
      <c r="E53" s="57" t="s">
        <v>167</v>
      </c>
      <c r="F53" s="37">
        <v>0.042777777777777776</v>
      </c>
      <c r="G53" s="18" t="str">
        <f t="shared" si="0"/>
        <v>6.10/km</v>
      </c>
      <c r="H53" s="19">
        <f t="shared" si="2"/>
        <v>0.021817129629629627</v>
      </c>
      <c r="I53" s="19">
        <f>F53-INDEX($F$4:$F$147,MATCH(D53,$D$4:$D$147,0))</f>
        <v>0.018796296296296297</v>
      </c>
    </row>
    <row r="54" spans="1:9" s="1" customFormat="1" ht="15" customHeight="1">
      <c r="A54" s="56">
        <v>51</v>
      </c>
      <c r="B54" s="57" t="s">
        <v>198</v>
      </c>
      <c r="C54" s="57" t="s">
        <v>39</v>
      </c>
      <c r="D54" s="58" t="s">
        <v>130</v>
      </c>
      <c r="E54" s="57" t="s">
        <v>109</v>
      </c>
      <c r="F54" s="37">
        <v>0.04366898148148148</v>
      </c>
      <c r="G54" s="18" t="str">
        <f t="shared" si="0"/>
        <v>6.17/km</v>
      </c>
      <c r="H54" s="19">
        <f t="shared" si="2"/>
        <v>0.022708333333333334</v>
      </c>
      <c r="I54" s="19">
        <f>F54-INDEX($F$4:$F$147,MATCH(D54,$D$4:$D$147,0))</f>
        <v>0.016516203703703703</v>
      </c>
    </row>
    <row r="55" spans="1:9" s="1" customFormat="1" ht="15" customHeight="1">
      <c r="A55" s="56">
        <v>52</v>
      </c>
      <c r="B55" s="57" t="s">
        <v>199</v>
      </c>
      <c r="C55" s="57" t="s">
        <v>200</v>
      </c>
      <c r="D55" s="58" t="s">
        <v>100</v>
      </c>
      <c r="E55" s="57" t="s">
        <v>109</v>
      </c>
      <c r="F55" s="37">
        <v>0.04494212962962963</v>
      </c>
      <c r="G55" s="18" t="str">
        <f t="shared" si="0"/>
        <v>6.28/km</v>
      </c>
      <c r="H55" s="19">
        <f>F55-$F$4</f>
        <v>0.023981481481481482</v>
      </c>
      <c r="I55" s="19">
        <f>F55-INDEX($F$4:$F$147,MATCH(D55,$D$4:$D$147,0))</f>
        <v>0.023981481481481482</v>
      </c>
    </row>
    <row r="56" spans="1:9" s="1" customFormat="1" ht="15" customHeight="1" thickBot="1">
      <c r="A56" s="62">
        <v>53</v>
      </c>
      <c r="B56" s="63" t="s">
        <v>199</v>
      </c>
      <c r="C56" s="63" t="s">
        <v>201</v>
      </c>
      <c r="D56" s="64" t="s">
        <v>165</v>
      </c>
      <c r="E56" s="63" t="s">
        <v>109</v>
      </c>
      <c r="F56" s="38">
        <v>0.04494212962962963</v>
      </c>
      <c r="G56" s="20" t="str">
        <f t="shared" si="0"/>
        <v>6.28/km</v>
      </c>
      <c r="H56" s="21">
        <f>F56-$F$4</f>
        <v>0.023981481481481482</v>
      </c>
      <c r="I56" s="21">
        <f>F56-INDEX($F$4:$F$147,MATCH(D56,$D$4:$D$147,0))</f>
        <v>0.01334490740740741</v>
      </c>
    </row>
    <row r="57" ht="12.75">
      <c r="F57" s="51"/>
    </row>
    <row r="58" ht="12.75">
      <c r="F58" s="51"/>
    </row>
    <row r="59" ht="12.75">
      <c r="F59" s="51"/>
    </row>
    <row r="60" ht="12.75">
      <c r="F60" s="51"/>
    </row>
    <row r="61" ht="12.75">
      <c r="F61" s="51"/>
    </row>
    <row r="62" ht="12.75">
      <c r="F62" s="51"/>
    </row>
    <row r="63" ht="12.75">
      <c r="F63" s="51"/>
    </row>
    <row r="64" ht="12.75">
      <c r="F64" s="51"/>
    </row>
    <row r="65" ht="12.75">
      <c r="F65" s="51"/>
    </row>
    <row r="66" ht="12.75">
      <c r="F66" s="51"/>
    </row>
    <row r="67" ht="12.75">
      <c r="F67" s="51"/>
    </row>
    <row r="68" ht="12.75">
      <c r="F68" s="51"/>
    </row>
    <row r="69" ht="12.75">
      <c r="F69" s="51"/>
    </row>
    <row r="70" ht="12.75">
      <c r="F70" s="51"/>
    </row>
    <row r="71" ht="12.75">
      <c r="F71" s="51"/>
    </row>
    <row r="72" ht="12.75">
      <c r="F72" s="51"/>
    </row>
    <row r="73" ht="12.75">
      <c r="F73" s="51"/>
    </row>
    <row r="74" ht="12.75">
      <c r="F74" s="51"/>
    </row>
    <row r="75" ht="12.75">
      <c r="F75" s="51"/>
    </row>
    <row r="76" ht="12.75">
      <c r="F76" s="51"/>
    </row>
    <row r="77" ht="12.75">
      <c r="F77" s="51"/>
    </row>
    <row r="78" ht="12.75">
      <c r="F78" s="51"/>
    </row>
    <row r="79" ht="12.75">
      <c r="F79" s="51"/>
    </row>
    <row r="80" ht="12.75">
      <c r="F80" s="51"/>
    </row>
    <row r="81" ht="12.75">
      <c r="F81" s="51"/>
    </row>
    <row r="82" ht="12.75">
      <c r="F82" s="51"/>
    </row>
    <row r="83" ht="12.75">
      <c r="F83" s="51"/>
    </row>
    <row r="84" ht="12.75">
      <c r="F84" s="51"/>
    </row>
    <row r="85" ht="12.75">
      <c r="F85" s="51"/>
    </row>
    <row r="86" ht="12.75">
      <c r="F86" s="51"/>
    </row>
    <row r="87" ht="12.75">
      <c r="F87" s="51"/>
    </row>
    <row r="88" ht="12.75">
      <c r="F88" s="51"/>
    </row>
    <row r="89" ht="12.75">
      <c r="F89" s="51"/>
    </row>
    <row r="90" ht="12.75">
      <c r="F90" s="51"/>
    </row>
    <row r="91" ht="12.75">
      <c r="F91" s="51"/>
    </row>
    <row r="92" ht="12.75">
      <c r="F92" s="51"/>
    </row>
    <row r="93" ht="12.75">
      <c r="F93" s="51"/>
    </row>
    <row r="94" ht="12.75">
      <c r="F94" s="51"/>
    </row>
    <row r="95" ht="12.75">
      <c r="F95" s="51"/>
    </row>
    <row r="96" ht="12.75">
      <c r="F96" s="51"/>
    </row>
    <row r="97" ht="12.75">
      <c r="F97" s="51"/>
    </row>
    <row r="98" ht="12.75">
      <c r="F98" s="51"/>
    </row>
    <row r="99" ht="12.75">
      <c r="F99" s="51"/>
    </row>
    <row r="100" ht="12.75">
      <c r="F100" s="51"/>
    </row>
    <row r="101" ht="12.75">
      <c r="F101" s="51"/>
    </row>
    <row r="102" ht="12.75">
      <c r="F102" s="51"/>
    </row>
    <row r="103" ht="12.75">
      <c r="F103" s="51"/>
    </row>
    <row r="104" ht="12.75">
      <c r="F104" s="51"/>
    </row>
    <row r="105" ht="12.75">
      <c r="F105" s="51"/>
    </row>
    <row r="106" ht="12.75">
      <c r="F106" s="51"/>
    </row>
    <row r="107" ht="12.75">
      <c r="F107" s="51"/>
    </row>
    <row r="108" ht="12.75">
      <c r="F108" s="51"/>
    </row>
    <row r="109" ht="12.75">
      <c r="F109" s="51"/>
    </row>
    <row r="110" ht="12.75">
      <c r="F110" s="51"/>
    </row>
    <row r="111" ht="12.75">
      <c r="F111" s="51"/>
    </row>
    <row r="112" ht="12.75">
      <c r="F112" s="51"/>
    </row>
    <row r="113" ht="12.75">
      <c r="F113" s="51"/>
    </row>
    <row r="114" ht="12.75">
      <c r="F114" s="51"/>
    </row>
    <row r="115" ht="12.75">
      <c r="F115" s="51"/>
    </row>
    <row r="116" ht="12.75">
      <c r="F116" s="51"/>
    </row>
    <row r="117" ht="12.75">
      <c r="F117" s="51"/>
    </row>
    <row r="118" ht="12.75">
      <c r="F118" s="51"/>
    </row>
    <row r="119" ht="12.75">
      <c r="F119" s="51"/>
    </row>
    <row r="120" ht="12.75">
      <c r="F120" s="51"/>
    </row>
    <row r="121" ht="12.75">
      <c r="F121" s="51"/>
    </row>
    <row r="122" ht="12.75">
      <c r="F122" s="51"/>
    </row>
    <row r="123" ht="12.75">
      <c r="F123" s="51"/>
    </row>
    <row r="124" ht="12.75">
      <c r="F124" s="51"/>
    </row>
    <row r="125" ht="12.75">
      <c r="F125" s="51"/>
    </row>
    <row r="126" ht="12.75">
      <c r="F126" s="51"/>
    </row>
    <row r="127" ht="12.75">
      <c r="F127" s="51"/>
    </row>
    <row r="128" ht="12.75">
      <c r="F128" s="51"/>
    </row>
    <row r="129" ht="12.75">
      <c r="F129" s="51"/>
    </row>
    <row r="130" ht="12.75">
      <c r="F130" s="51"/>
    </row>
    <row r="131" ht="12.75">
      <c r="F131" s="51"/>
    </row>
    <row r="132" ht="12.75">
      <c r="F132" s="51"/>
    </row>
    <row r="133" ht="12.75">
      <c r="F133" s="51"/>
    </row>
    <row r="134" ht="12.75">
      <c r="F134" s="51"/>
    </row>
  </sheetData>
  <autoFilter ref="A3:I5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Giro di Belmonte</v>
      </c>
      <c r="B1" s="46"/>
      <c r="C1" s="47"/>
    </row>
    <row r="2" spans="1:3" ht="33" customHeight="1" thickBot="1">
      <c r="A2" s="48" t="str">
        <f>Individuale!A2&amp;" km. "&amp;Individuale!I2</f>
        <v>Belmonte Sabino (RI) Italia - Domenica 08/11/2009 km. 10</v>
      </c>
      <c r="B2" s="49"/>
      <c r="C2" s="50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30">
        <v>1</v>
      </c>
      <c r="B4" s="31" t="s">
        <v>52</v>
      </c>
      <c r="C4" s="34">
        <v>38</v>
      </c>
    </row>
    <row r="5" spans="1:3" ht="15" customHeight="1">
      <c r="A5" s="24">
        <v>2</v>
      </c>
      <c r="B5" s="25" t="s">
        <v>48</v>
      </c>
      <c r="C5" s="28">
        <v>21</v>
      </c>
    </row>
    <row r="6" spans="1:3" ht="15" customHeight="1">
      <c r="A6" s="24">
        <v>3</v>
      </c>
      <c r="B6" s="25" t="s">
        <v>45</v>
      </c>
      <c r="C6" s="28">
        <v>20</v>
      </c>
    </row>
    <row r="7" spans="1:3" ht="15" customHeight="1">
      <c r="A7" s="24">
        <v>4</v>
      </c>
      <c r="B7" s="25" t="s">
        <v>53</v>
      </c>
      <c r="C7" s="28">
        <v>18</v>
      </c>
    </row>
    <row r="8" spans="1:3" ht="15" customHeight="1">
      <c r="A8" s="24">
        <v>5</v>
      </c>
      <c r="B8" s="25" t="s">
        <v>74</v>
      </c>
      <c r="C8" s="28">
        <v>17</v>
      </c>
    </row>
    <row r="9" spans="1:3" ht="15" customHeight="1">
      <c r="A9" s="24">
        <v>6</v>
      </c>
      <c r="B9" s="25" t="s">
        <v>66</v>
      </c>
      <c r="C9" s="28">
        <v>17</v>
      </c>
    </row>
    <row r="10" spans="1:3" ht="15" customHeight="1">
      <c r="A10" s="24">
        <v>7</v>
      </c>
      <c r="B10" s="25" t="s">
        <v>50</v>
      </c>
      <c r="C10" s="28">
        <v>12</v>
      </c>
    </row>
    <row r="11" spans="1:3" ht="15" customHeight="1">
      <c r="A11" s="24">
        <v>8</v>
      </c>
      <c r="B11" s="25" t="s">
        <v>80</v>
      </c>
      <c r="C11" s="28">
        <v>11</v>
      </c>
    </row>
    <row r="12" spans="1:3" ht="15" customHeight="1">
      <c r="A12" s="24">
        <v>9</v>
      </c>
      <c r="B12" s="25" t="s">
        <v>42</v>
      </c>
      <c r="C12" s="28">
        <v>9</v>
      </c>
    </row>
    <row r="13" spans="1:3" ht="15" customHeight="1">
      <c r="A13" s="24">
        <v>10</v>
      </c>
      <c r="B13" s="25" t="s">
        <v>62</v>
      </c>
      <c r="C13" s="28">
        <v>8</v>
      </c>
    </row>
    <row r="14" spans="1:3" ht="15" customHeight="1">
      <c r="A14" s="24">
        <v>11</v>
      </c>
      <c r="B14" s="25" t="s">
        <v>41</v>
      </c>
      <c r="C14" s="28">
        <v>6</v>
      </c>
    </row>
    <row r="15" spans="1:3" ht="15" customHeight="1">
      <c r="A15" s="24">
        <v>12</v>
      </c>
      <c r="B15" s="25" t="s">
        <v>77</v>
      </c>
      <c r="C15" s="28">
        <v>5</v>
      </c>
    </row>
    <row r="16" spans="1:3" ht="15" customHeight="1">
      <c r="A16" s="24">
        <v>13</v>
      </c>
      <c r="B16" s="25" t="s">
        <v>65</v>
      </c>
      <c r="C16" s="28">
        <v>5</v>
      </c>
    </row>
    <row r="17" spans="1:3" ht="15" customHeight="1">
      <c r="A17" s="24">
        <v>14</v>
      </c>
      <c r="B17" s="25" t="s">
        <v>81</v>
      </c>
      <c r="C17" s="28">
        <v>5</v>
      </c>
    </row>
    <row r="18" spans="1:3" ht="15" customHeight="1">
      <c r="A18" s="24">
        <v>15</v>
      </c>
      <c r="B18" s="25" t="s">
        <v>56</v>
      </c>
      <c r="C18" s="28">
        <v>5</v>
      </c>
    </row>
    <row r="19" spans="1:3" ht="15" customHeight="1">
      <c r="A19" s="24">
        <v>16</v>
      </c>
      <c r="B19" s="25" t="s">
        <v>43</v>
      </c>
      <c r="C19" s="28">
        <v>5</v>
      </c>
    </row>
    <row r="20" spans="1:3" ht="15" customHeight="1">
      <c r="A20" s="24">
        <v>17</v>
      </c>
      <c r="B20" s="25" t="s">
        <v>73</v>
      </c>
      <c r="C20" s="28">
        <v>4</v>
      </c>
    </row>
    <row r="21" spans="1:3" ht="15" customHeight="1">
      <c r="A21" s="24">
        <v>18</v>
      </c>
      <c r="B21" s="25" t="s">
        <v>47</v>
      </c>
      <c r="C21" s="28">
        <v>3</v>
      </c>
    </row>
    <row r="22" spans="1:3" ht="15" customHeight="1">
      <c r="A22" s="24">
        <v>19</v>
      </c>
      <c r="B22" s="25" t="s">
        <v>55</v>
      </c>
      <c r="C22" s="28">
        <v>3</v>
      </c>
    </row>
    <row r="23" spans="1:3" ht="15" customHeight="1">
      <c r="A23" s="32">
        <v>20</v>
      </c>
      <c r="B23" s="33" t="s">
        <v>11</v>
      </c>
      <c r="C23" s="35">
        <v>2</v>
      </c>
    </row>
    <row r="24" spans="1:3" ht="15" customHeight="1">
      <c r="A24" s="24">
        <v>21</v>
      </c>
      <c r="B24" s="25" t="s">
        <v>58</v>
      </c>
      <c r="C24" s="28">
        <v>2</v>
      </c>
    </row>
    <row r="25" spans="1:3" ht="15" customHeight="1">
      <c r="A25" s="24">
        <v>22</v>
      </c>
      <c r="B25" s="25" t="s">
        <v>75</v>
      </c>
      <c r="C25" s="28">
        <v>2</v>
      </c>
    </row>
    <row r="26" spans="1:3" ht="15" customHeight="1">
      <c r="A26" s="24">
        <v>23</v>
      </c>
      <c r="B26" s="25" t="s">
        <v>61</v>
      </c>
      <c r="C26" s="28">
        <v>2</v>
      </c>
    </row>
    <row r="27" spans="1:3" ht="15" customHeight="1">
      <c r="A27" s="24">
        <v>24</v>
      </c>
      <c r="B27" s="25" t="s">
        <v>46</v>
      </c>
      <c r="C27" s="28">
        <v>2</v>
      </c>
    </row>
    <row r="28" spans="1:3" ht="15" customHeight="1">
      <c r="A28" s="24">
        <v>25</v>
      </c>
      <c r="B28" s="25" t="s">
        <v>67</v>
      </c>
      <c r="C28" s="28">
        <v>2</v>
      </c>
    </row>
    <row r="29" spans="1:3" ht="15" customHeight="1">
      <c r="A29" s="24">
        <v>26</v>
      </c>
      <c r="B29" s="25" t="s">
        <v>88</v>
      </c>
      <c r="C29" s="28">
        <v>2</v>
      </c>
    </row>
    <row r="30" spans="1:3" ht="15" customHeight="1">
      <c r="A30" s="24">
        <v>27</v>
      </c>
      <c r="B30" s="25" t="s">
        <v>69</v>
      </c>
      <c r="C30" s="28">
        <v>2</v>
      </c>
    </row>
    <row r="31" spans="1:3" ht="15" customHeight="1">
      <c r="A31" s="24">
        <v>28</v>
      </c>
      <c r="B31" s="25" t="s">
        <v>79</v>
      </c>
      <c r="C31" s="28">
        <v>2</v>
      </c>
    </row>
    <row r="32" spans="1:3" ht="15" customHeight="1">
      <c r="A32" s="24">
        <v>29</v>
      </c>
      <c r="B32" s="25" t="s">
        <v>40</v>
      </c>
      <c r="C32" s="28">
        <v>2</v>
      </c>
    </row>
    <row r="33" spans="1:3" ht="15" customHeight="1">
      <c r="A33" s="24">
        <v>30</v>
      </c>
      <c r="B33" s="25" t="s">
        <v>93</v>
      </c>
      <c r="C33" s="28">
        <v>2</v>
      </c>
    </row>
    <row r="34" spans="1:3" ht="15" customHeight="1">
      <c r="A34" s="24">
        <v>31</v>
      </c>
      <c r="B34" s="25" t="s">
        <v>68</v>
      </c>
      <c r="C34" s="28">
        <v>1</v>
      </c>
    </row>
    <row r="35" spans="1:3" ht="15" customHeight="1">
      <c r="A35" s="24">
        <v>32</v>
      </c>
      <c r="B35" s="25" t="s">
        <v>89</v>
      </c>
      <c r="C35" s="28">
        <v>1</v>
      </c>
    </row>
    <row r="36" spans="1:3" ht="15" customHeight="1">
      <c r="A36" s="24">
        <v>33</v>
      </c>
      <c r="B36" s="25" t="s">
        <v>72</v>
      </c>
      <c r="C36" s="28">
        <v>1</v>
      </c>
    </row>
    <row r="37" spans="1:3" ht="15" customHeight="1">
      <c r="A37" s="24">
        <v>34</v>
      </c>
      <c r="B37" s="25" t="s">
        <v>76</v>
      </c>
      <c r="C37" s="28">
        <v>1</v>
      </c>
    </row>
    <row r="38" spans="1:3" ht="15" customHeight="1">
      <c r="A38" s="24">
        <v>35</v>
      </c>
      <c r="B38" s="25" t="s">
        <v>97</v>
      </c>
      <c r="C38" s="28">
        <v>1</v>
      </c>
    </row>
    <row r="39" spans="1:3" ht="15" customHeight="1">
      <c r="A39" s="24">
        <v>36</v>
      </c>
      <c r="B39" s="25" t="s">
        <v>82</v>
      </c>
      <c r="C39" s="28">
        <v>1</v>
      </c>
    </row>
    <row r="40" spans="1:3" ht="15" customHeight="1">
      <c r="A40" s="24">
        <v>37</v>
      </c>
      <c r="B40" s="25" t="s">
        <v>70</v>
      </c>
      <c r="C40" s="28">
        <v>1</v>
      </c>
    </row>
    <row r="41" spans="1:3" ht="15" customHeight="1">
      <c r="A41" s="24">
        <v>38</v>
      </c>
      <c r="B41" s="25" t="s">
        <v>94</v>
      </c>
      <c r="C41" s="28">
        <v>1</v>
      </c>
    </row>
    <row r="42" spans="1:3" ht="15" customHeight="1">
      <c r="A42" s="24">
        <v>39</v>
      </c>
      <c r="B42" s="25" t="s">
        <v>51</v>
      </c>
      <c r="C42" s="28">
        <v>1</v>
      </c>
    </row>
    <row r="43" spans="1:3" ht="15" customHeight="1">
      <c r="A43" s="24">
        <v>40</v>
      </c>
      <c r="B43" s="25" t="s">
        <v>57</v>
      </c>
      <c r="C43" s="28">
        <v>1</v>
      </c>
    </row>
    <row r="44" spans="1:3" ht="15" customHeight="1">
      <c r="A44" s="24">
        <v>41</v>
      </c>
      <c r="B44" s="25" t="s">
        <v>96</v>
      </c>
      <c r="C44" s="28">
        <v>1</v>
      </c>
    </row>
    <row r="45" spans="1:3" ht="15" customHeight="1">
      <c r="A45" s="24">
        <v>42</v>
      </c>
      <c r="B45" s="25" t="s">
        <v>86</v>
      </c>
      <c r="C45" s="28">
        <v>1</v>
      </c>
    </row>
    <row r="46" spans="1:3" ht="15" customHeight="1">
      <c r="A46" s="24">
        <v>43</v>
      </c>
      <c r="B46" s="25" t="s">
        <v>91</v>
      </c>
      <c r="C46" s="28">
        <v>1</v>
      </c>
    </row>
    <row r="47" spans="1:3" ht="15" customHeight="1">
      <c r="A47" s="24">
        <v>44</v>
      </c>
      <c r="B47" s="25" t="s">
        <v>87</v>
      </c>
      <c r="C47" s="28">
        <v>1</v>
      </c>
    </row>
    <row r="48" spans="1:3" ht="15" customHeight="1">
      <c r="A48" s="24">
        <v>45</v>
      </c>
      <c r="B48" s="25" t="s">
        <v>60</v>
      </c>
      <c r="C48" s="28">
        <v>1</v>
      </c>
    </row>
    <row r="49" spans="1:3" ht="15" customHeight="1">
      <c r="A49" s="24">
        <v>46</v>
      </c>
      <c r="B49" s="25" t="s">
        <v>44</v>
      </c>
      <c r="C49" s="28">
        <v>1</v>
      </c>
    </row>
    <row r="50" spans="1:3" ht="15" customHeight="1">
      <c r="A50" s="24">
        <v>47</v>
      </c>
      <c r="B50" s="25" t="s">
        <v>85</v>
      </c>
      <c r="C50" s="28">
        <v>1</v>
      </c>
    </row>
    <row r="51" spans="1:3" ht="15" customHeight="1">
      <c r="A51" s="24">
        <v>48</v>
      </c>
      <c r="B51" s="25" t="s">
        <v>54</v>
      </c>
      <c r="C51" s="28">
        <v>1</v>
      </c>
    </row>
    <row r="52" spans="1:3" ht="15" customHeight="1">
      <c r="A52" s="24">
        <v>49</v>
      </c>
      <c r="B52" s="25" t="s">
        <v>84</v>
      </c>
      <c r="C52" s="28">
        <v>1</v>
      </c>
    </row>
    <row r="53" spans="1:3" ht="15" customHeight="1">
      <c r="A53" s="24">
        <v>50</v>
      </c>
      <c r="B53" s="25" t="s">
        <v>92</v>
      </c>
      <c r="C53" s="28">
        <v>1</v>
      </c>
    </row>
    <row r="54" spans="1:3" ht="15" customHeight="1">
      <c r="A54" s="24">
        <v>51</v>
      </c>
      <c r="B54" s="25" t="s">
        <v>78</v>
      </c>
      <c r="C54" s="28">
        <v>1</v>
      </c>
    </row>
    <row r="55" spans="1:3" ht="15" customHeight="1">
      <c r="A55" s="24">
        <v>52</v>
      </c>
      <c r="B55" s="25" t="s">
        <v>83</v>
      </c>
      <c r="C55" s="28">
        <v>1</v>
      </c>
    </row>
    <row r="56" spans="1:3" ht="15" customHeight="1">
      <c r="A56" s="24">
        <v>53</v>
      </c>
      <c r="B56" s="25" t="s">
        <v>63</v>
      </c>
      <c r="C56" s="28">
        <v>1</v>
      </c>
    </row>
    <row r="57" spans="1:3" ht="15" customHeight="1">
      <c r="A57" s="24">
        <v>54</v>
      </c>
      <c r="B57" s="25" t="s">
        <v>71</v>
      </c>
      <c r="C57" s="28">
        <v>1</v>
      </c>
    </row>
    <row r="58" spans="1:3" ht="15" customHeight="1">
      <c r="A58" s="24">
        <v>55</v>
      </c>
      <c r="B58" s="25" t="s">
        <v>59</v>
      </c>
      <c r="C58" s="28">
        <v>1</v>
      </c>
    </row>
    <row r="59" spans="1:3" ht="15" customHeight="1">
      <c r="A59" s="24">
        <v>56</v>
      </c>
      <c r="B59" s="25" t="s">
        <v>49</v>
      </c>
      <c r="C59" s="28">
        <v>1</v>
      </c>
    </row>
    <row r="60" spans="1:3" ht="15" customHeight="1">
      <c r="A60" s="24">
        <v>57</v>
      </c>
      <c r="B60" s="25" t="s">
        <v>64</v>
      </c>
      <c r="C60" s="28">
        <v>1</v>
      </c>
    </row>
    <row r="61" spans="1:3" ht="15" customHeight="1">
      <c r="A61" s="24">
        <v>58</v>
      </c>
      <c r="B61" s="25" t="s">
        <v>95</v>
      </c>
      <c r="C61" s="28">
        <v>1</v>
      </c>
    </row>
    <row r="62" spans="1:3" ht="15" customHeight="1" thickBot="1">
      <c r="A62" s="26">
        <v>59</v>
      </c>
      <c r="B62" s="27" t="s">
        <v>90</v>
      </c>
      <c r="C62" s="29">
        <v>1</v>
      </c>
    </row>
    <row r="63" ht="12.75">
      <c r="C63" s="4">
        <f>SUM(C4:C62)</f>
        <v>263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2009-11-10T19:24:11Z</dcterms:modified>
  <cp:category/>
  <cp:version/>
  <cp:contentType/>
  <cp:contentStatus/>
</cp:coreProperties>
</file>