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'Individuale'!$A$3:$I$123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<sst xmlns="http://schemas.openxmlformats.org/spreadsheetml/2006/main" count="474" uniqueCount="245">
  <si>
    <t>UISP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</si>
  <si>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</si>
  <si>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</si>
  <si>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</si>
  <si>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</si>
  <si>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</si>
  <si>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</si>
  <si>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</si>
  <si>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</si>
  <si>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</si>
  <si>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</si>
  <si>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</si>
  <si>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</si>
  <si>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</si>
  <si>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</si>
  <si>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</si>
  <si>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</si>
  <si>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</si>
  <si>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</si>
  <si>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MASSIMO</t>
  </si>
  <si>
    <t>GIANLUCA</t>
  </si>
  <si>
    <t>FABRIZIO</t>
  </si>
  <si>
    <t>MAURO</t>
  </si>
  <si>
    <t>ALESSANDRO</t>
  </si>
  <si>
    <t>ROBERTO</t>
  </si>
  <si>
    <t>LUIGI</t>
  </si>
  <si>
    <t>MAURIZIO</t>
  </si>
  <si>
    <t>LUCA</t>
  </si>
  <si>
    <t>MARCO</t>
  </si>
  <si>
    <t>DANIELE</t>
  </si>
  <si>
    <t>CLAUDIO</t>
  </si>
  <si>
    <t>ALDO</t>
  </si>
  <si>
    <t>PASQUALE</t>
  </si>
  <si>
    <t>SALVATORE</t>
  </si>
  <si>
    <t>MARCELLO</t>
  </si>
  <si>
    <t>VINCENZO</t>
  </si>
  <si>
    <t>GIANFRANCO</t>
  </si>
  <si>
    <t>MARIO</t>
  </si>
  <si>
    <t>ANGELO</t>
  </si>
  <si>
    <t>ADRIANO</t>
  </si>
  <si>
    <t>VITTORIO</t>
  </si>
  <si>
    <t>ALESSIO</t>
  </si>
  <si>
    <t>SILVESTRO</t>
  </si>
  <si>
    <t>MONACO</t>
  </si>
  <si>
    <t>MIRKO</t>
  </si>
  <si>
    <t>GIULIANI</t>
  </si>
  <si>
    <t>LAZIO RUNNERS TEAM</t>
  </si>
  <si>
    <t>DE PAOLIS</t>
  </si>
  <si>
    <t>RISI</t>
  </si>
  <si>
    <t>MARCOTULLI</t>
  </si>
  <si>
    <t>FILIPPO</t>
  </si>
  <si>
    <t>DUO</t>
  </si>
  <si>
    <t>ELMES</t>
  </si>
  <si>
    <t>BUCCIARELLO</t>
  </si>
  <si>
    <t>GABRIELE</t>
  </si>
  <si>
    <t>MANCINI</t>
  </si>
  <si>
    <t>BENTIVOGLIO</t>
  </si>
  <si>
    <t>ENZO</t>
  </si>
  <si>
    <t xml:space="preserve">TROMBETTA </t>
  </si>
  <si>
    <t>PELLICCIA</t>
  </si>
  <si>
    <t>BELLAPADRONA</t>
  </si>
  <si>
    <t>PALTRINIERI</t>
  </si>
  <si>
    <t>EMILIANO</t>
  </si>
  <si>
    <t>COSTANTINI</t>
  </si>
  <si>
    <t>D'ANGIO</t>
  </si>
  <si>
    <t>EMANUELE</t>
  </si>
  <si>
    <t>TRONO</t>
  </si>
  <si>
    <t>ISMAELE</t>
  </si>
  <si>
    <t>SBARAGLIA</t>
  </si>
  <si>
    <t xml:space="preserve">MARIA NOVELLA </t>
  </si>
  <si>
    <t>VANNOLI</t>
  </si>
  <si>
    <t>ZANOBI</t>
  </si>
  <si>
    <t>AUGUSTO</t>
  </si>
  <si>
    <t>PICCIONI</t>
  </si>
  <si>
    <t>SALVO RADDUSO</t>
  </si>
  <si>
    <t>MAIOLI</t>
  </si>
  <si>
    <t>COPPARI</t>
  </si>
  <si>
    <t>PIRROTTINA</t>
  </si>
  <si>
    <t>CAPATI</t>
  </si>
  <si>
    <t>TROTTA</t>
  </si>
  <si>
    <t>LUCIO</t>
  </si>
  <si>
    <t>CIUCCI</t>
  </si>
  <si>
    <t>SIMEI</t>
  </si>
  <si>
    <t>ADAMO</t>
  </si>
  <si>
    <t>GIANNI</t>
  </si>
  <si>
    <t>CHECCHI</t>
  </si>
  <si>
    <t xml:space="preserve">FABRIZIO </t>
  </si>
  <si>
    <t>CAPPALONGA</t>
  </si>
  <si>
    <t>CALOGERO LILLO</t>
  </si>
  <si>
    <t>ASCH</t>
  </si>
  <si>
    <t>BRUNO</t>
  </si>
  <si>
    <t>PRINCIPE</t>
  </si>
  <si>
    <t>PATRUNO</t>
  </si>
  <si>
    <t>VITO</t>
  </si>
  <si>
    <t>MICOZZI</t>
  </si>
  <si>
    <t>LOLLOBRIGIDA</t>
  </si>
  <si>
    <t>CAPITANI</t>
  </si>
  <si>
    <t>MARIANO</t>
  </si>
  <si>
    <t>ELIA</t>
  </si>
  <si>
    <t>CAMMILLI</t>
  </si>
  <si>
    <t>GETULIO</t>
  </si>
  <si>
    <t>FEDERICI</t>
  </si>
  <si>
    <t>MARIANI</t>
  </si>
  <si>
    <t>TORRESI</t>
  </si>
  <si>
    <t>CAFOLLA</t>
  </si>
  <si>
    <t>SIMONA</t>
  </si>
  <si>
    <t>CAPRIA</t>
  </si>
  <si>
    <t>SEGATORI</t>
  </si>
  <si>
    <t>BENEDETTO</t>
  </si>
  <si>
    <t>RASO</t>
  </si>
  <si>
    <t>VISCA</t>
  </si>
  <si>
    <t>BATTISTELLI</t>
  </si>
  <si>
    <t>LIVIANO</t>
  </si>
  <si>
    <t>BRACCIOLI</t>
  </si>
  <si>
    <t>SILVIA</t>
  </si>
  <si>
    <t>CAISALETIN</t>
  </si>
  <si>
    <t>NELLY</t>
  </si>
  <si>
    <t>APPODIA</t>
  </si>
  <si>
    <t>RITA</t>
  </si>
  <si>
    <t>PANEI DORIA</t>
  </si>
  <si>
    <t>MARCANGELI</t>
  </si>
  <si>
    <t>RODOLFO</t>
  </si>
  <si>
    <t>PALMULLI</t>
  </si>
  <si>
    <t>RICCI</t>
  </si>
  <si>
    <t>ALEX</t>
  </si>
  <si>
    <t xml:space="preserve">CARLO </t>
  </si>
  <si>
    <t>MEROLA</t>
  </si>
  <si>
    <t>BATTISTA</t>
  </si>
  <si>
    <t>PANZINI</t>
  </si>
  <si>
    <t>MEACCI</t>
  </si>
  <si>
    <t>ROMANO</t>
  </si>
  <si>
    <t>ALESSIA</t>
  </si>
  <si>
    <t>DIONISI</t>
  </si>
  <si>
    <t>VANIA</t>
  </si>
  <si>
    <t>MIRIELLO</t>
  </si>
  <si>
    <t>RONCADIN</t>
  </si>
  <si>
    <t>SIMONE</t>
  </si>
  <si>
    <t>SANTORO</t>
  </si>
  <si>
    <t>PIEDIMONTE</t>
  </si>
  <si>
    <t>LEVRERO</t>
  </si>
  <si>
    <t>TROIANO</t>
  </si>
  <si>
    <t>DOMINICI</t>
  </si>
  <si>
    <t>ELIO</t>
  </si>
  <si>
    <t>MOSCATELLI</t>
  </si>
  <si>
    <t>SERMONETA</t>
  </si>
  <si>
    <t>ALESSANDRA</t>
  </si>
  <si>
    <t>FABRIZI</t>
  </si>
  <si>
    <t>KURSCHINSKI</t>
  </si>
  <si>
    <t>MARGHERITA</t>
  </si>
  <si>
    <t>TOZZI</t>
  </si>
  <si>
    <t>MARIA TERESA</t>
  </si>
  <si>
    <t>PROIETTI PANNUNZI</t>
  </si>
  <si>
    <t>SCAFETTA</t>
  </si>
  <si>
    <t>BOBO'</t>
  </si>
  <si>
    <t>FEDERICO</t>
  </si>
  <si>
    <t>PATERNOSTRO</t>
  </si>
  <si>
    <t>DI MARIO</t>
  </si>
  <si>
    <t>MIRELLA</t>
  </si>
  <si>
    <t>SEMPRONI</t>
  </si>
  <si>
    <t>EUGENIO</t>
  </si>
  <si>
    <t>ANGELA</t>
  </si>
  <si>
    <t>MOSCATI</t>
  </si>
  <si>
    <t>VASITONI</t>
  </si>
  <si>
    <t>VISCUSO</t>
  </si>
  <si>
    <t>COCCIA</t>
  </si>
  <si>
    <t>GABRIELI</t>
  </si>
  <si>
    <t>ANNA MARIA</t>
  </si>
  <si>
    <t>CIANI</t>
  </si>
  <si>
    <t>DOMENICO</t>
  </si>
  <si>
    <t>ZOLLI</t>
  </si>
  <si>
    <t>LOMBARDOZZI</t>
  </si>
  <si>
    <t>SABINA</t>
  </si>
  <si>
    <t>RESTANTE</t>
  </si>
  <si>
    <t>COCCO</t>
  </si>
  <si>
    <t>ZUPPA</t>
  </si>
  <si>
    <t>GIUSEPPINA</t>
  </si>
  <si>
    <t>FIORELLA</t>
  </si>
  <si>
    <t>FINOTTI</t>
  </si>
  <si>
    <t>BENEDETTA</t>
  </si>
  <si>
    <t>PAPALUCA</t>
  </si>
  <si>
    <t>ANTONIA</t>
  </si>
  <si>
    <t>CARLIZZI</t>
  </si>
  <si>
    <t>STEFANIA</t>
  </si>
  <si>
    <t>VALENTE</t>
  </si>
  <si>
    <t>ZEKROUF</t>
  </si>
  <si>
    <t>NOURREDINE</t>
  </si>
  <si>
    <t>DE ANGELIS</t>
  </si>
  <si>
    <t>CRISTINA</t>
  </si>
  <si>
    <t>ROSETTA</t>
  </si>
  <si>
    <t>GIORDANO LANZA</t>
  </si>
  <si>
    <t>MASSARI</t>
  </si>
  <si>
    <t>NICOLO</t>
  </si>
  <si>
    <t>CHIAVELLI</t>
  </si>
  <si>
    <t>FORTI</t>
  </si>
  <si>
    <t>ANNA</t>
  </si>
  <si>
    <t>NAZARENO</t>
  </si>
  <si>
    <t>A</t>
  </si>
  <si>
    <t>LBM SPORT</t>
  </si>
  <si>
    <t>G.M.S. SUBIACO</t>
  </si>
  <si>
    <t xml:space="preserve">G.P. AIRONE MONTI DELLA TOLFA </t>
  </si>
  <si>
    <t>LIBERO</t>
  </si>
  <si>
    <t>LIBERTAS ATLETICA CASTEL GANDOLFO</t>
  </si>
  <si>
    <t>MINERVA ROMA</t>
  </si>
  <si>
    <t>G.S. LITAL</t>
  </si>
  <si>
    <t>ATLETICA TOP RUNNERS LECCE</t>
  </si>
  <si>
    <t>M</t>
  </si>
  <si>
    <t>GRUPPO ORIENTISTI SUBIACO</t>
  </si>
  <si>
    <t>E</t>
  </si>
  <si>
    <t>ATLETICA TUSCULUM</t>
  </si>
  <si>
    <t>PODISTICA POMEZIA</t>
  </si>
  <si>
    <t>FARTLEK OSTIA</t>
  </si>
  <si>
    <t>UISP CASTELLI</t>
  </si>
  <si>
    <t>TRAIL DEI DUE LAGHI</t>
  </si>
  <si>
    <t>ACORP ROMA</t>
  </si>
  <si>
    <t>C</t>
  </si>
  <si>
    <t>DOPOLAVORO ATAC MARATHON</t>
  </si>
  <si>
    <t>CAT SPORT</t>
  </si>
  <si>
    <t>D</t>
  </si>
  <si>
    <t>RUNNING EVOLUTION</t>
  </si>
  <si>
    <t>N</t>
  </si>
  <si>
    <t>MARATONA DI ROMA</t>
  </si>
  <si>
    <t>ATLETICO AVIS-AIDO RIETI</t>
  </si>
  <si>
    <t>DREAM TEAM ROMA</t>
  </si>
  <si>
    <t>ROMA ROAD RUNNERS CLUB</t>
  </si>
  <si>
    <t>AMATORI CASTEL FUSANO</t>
  </si>
  <si>
    <t>X</t>
  </si>
  <si>
    <t>USROMA83</t>
  </si>
  <si>
    <t>MEDITERRANEA OSTIA</t>
  </si>
  <si>
    <t>F</t>
  </si>
  <si>
    <t>L</t>
  </si>
  <si>
    <t>O</t>
  </si>
  <si>
    <t>U.S. ROMA 83</t>
  </si>
  <si>
    <t>P</t>
  </si>
  <si>
    <t xml:space="preserve">ORIENTALP SOCIETÀ ROMANA D'ORIENTAMENTO </t>
  </si>
  <si>
    <t>B</t>
  </si>
  <si>
    <t>I</t>
  </si>
  <si>
    <t>G.S.BAGHDAD MARATHON</t>
  </si>
  <si>
    <t>G</t>
  </si>
  <si>
    <t>SCI CLUB POGGIO MIRTETO</t>
  </si>
  <si>
    <t>AMATORI CASTELFUSANO</t>
  </si>
  <si>
    <t>CANOANIUM CLUB SUBIACO</t>
  </si>
  <si>
    <t>USROMA84</t>
  </si>
  <si>
    <t>INDIVIDUALE</t>
  </si>
  <si>
    <r>
      <t xml:space="preserve">La Ciaspeata </t>
    </r>
    <r>
      <rPr>
        <i/>
        <sz val="18"/>
        <rFont val="Arial"/>
        <family val="2"/>
      </rPr>
      <t>1ª edizione</t>
    </r>
  </si>
  <si>
    <t>Monte Livata - Subiaco (RM) Italia - Domenica 21/02/2010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</si>
</sst>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MS Sans Serif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17" applyFont="1" applyFill="1" applyBorder="1" applyAlignment="1">
      <alignment horizontal="left" vertical="center"/>
      <protection/>
    </xf>
    <xf numFmtId="0" fontId="0" fillId="0" borderId="5" xfId="18" applyFont="1" applyFill="1" applyBorder="1" applyAlignment="1">
      <alignment vertical="center"/>
      <protection/>
    </xf>
    <xf numFmtId="0" fontId="0" fillId="0" borderId="5" xfId="17" applyFont="1" applyFill="1" applyBorder="1" applyAlignment="1">
      <alignment horizontal="center" vertical="center"/>
      <protection/>
    </xf>
    <xf numFmtId="21" fontId="0" fillId="0" borderId="5" xfId="18" applyNumberFormat="1" applyFont="1" applyFill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6" xfId="17" applyFont="1" applyFill="1" applyBorder="1" applyAlignment="1">
      <alignment horizontal="left" vertical="center"/>
      <protection/>
    </xf>
    <xf numFmtId="0" fontId="0" fillId="0" borderId="6" xfId="18" applyFont="1" applyFill="1" applyBorder="1" applyAlignment="1">
      <alignment vertical="center"/>
      <protection/>
    </xf>
    <xf numFmtId="0" fontId="0" fillId="0" borderId="6" xfId="17" applyFont="1" applyFill="1" applyBorder="1" applyAlignment="1">
      <alignment horizontal="center" vertical="center"/>
      <protection/>
    </xf>
    <xf numFmtId="21" fontId="0" fillId="0" borderId="6" xfId="18" applyNumberFormat="1" applyFont="1" applyFill="1" applyBorder="1" applyAlignment="1">
      <alignment horizontal="center" vertical="center"/>
      <protection/>
    </xf>
    <xf numFmtId="0" fontId="0" fillId="0" borderId="6" xfId="17" applyFont="1" applyFill="1" applyBorder="1" applyAlignment="1">
      <alignment vertical="center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7" xfId="17" applyFont="1" applyFill="1" applyBorder="1" applyAlignment="1">
      <alignment horizontal="left" vertical="center"/>
      <protection/>
    </xf>
    <xf numFmtId="0" fontId="0" fillId="0" borderId="7" xfId="18" applyFont="1" applyFill="1" applyBorder="1" applyAlignment="1">
      <alignment vertical="center"/>
      <protection/>
    </xf>
    <xf numFmtId="0" fontId="0" fillId="0" borderId="7" xfId="17" applyFont="1" applyFill="1" applyBorder="1" applyAlignment="1">
      <alignment horizontal="center" vertical="center"/>
      <protection/>
    </xf>
    <xf numFmtId="0" fontId="0" fillId="0" borderId="7" xfId="17" applyFont="1" applyFill="1" applyBorder="1" applyAlignment="1">
      <alignment vertical="center"/>
      <protection/>
    </xf>
    <xf numFmtId="0" fontId="14" fillId="0" borderId="6" xfId="0" applyFont="1" applyFill="1" applyBorder="1" applyAlignment="1">
      <alignment horizontal="center" vertical="center"/>
    </xf>
    <xf numFmtId="0" fontId="14" fillId="0" borderId="6" xfId="18" applyFont="1" applyFill="1" applyBorder="1" applyAlignment="1">
      <alignment vertical="center"/>
      <protection/>
    </xf>
    <xf numFmtId="0" fontId="14" fillId="0" borderId="6" xfId="17" applyFont="1" applyFill="1" applyBorder="1" applyAlignment="1">
      <alignment horizontal="center" vertical="center"/>
      <protection/>
    </xf>
    <xf numFmtId="0" fontId="14" fillId="0" borderId="6" xfId="17" applyFont="1" applyFill="1" applyBorder="1" applyAlignment="1">
      <alignment horizontal="left" vertical="center"/>
      <protection/>
    </xf>
    <xf numFmtId="21" fontId="14" fillId="0" borderId="6" xfId="1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e_Iscritti" xfId="17"/>
    <cellStyle name="Normale_Iscritti_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pane ySplit="3" topLeftCell="BM4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2" t="s">
        <v>243</v>
      </c>
      <c r="B1" s="32"/>
      <c r="C1" s="32"/>
      <c r="D1" s="32"/>
      <c r="E1" s="32"/>
      <c r="F1" s="32"/>
      <c r="G1" s="33"/>
      <c r="H1" s="33"/>
      <c r="I1" s="33"/>
    </row>
    <row r="2" spans="1:9" ht="24.75" customHeight="1" thickBot="1">
      <c r="A2" s="34" t="s">
        <v>244</v>
      </c>
      <c r="B2" s="35"/>
      <c r="C2" s="35"/>
      <c r="D2" s="35"/>
      <c r="E2" s="35"/>
      <c r="F2" s="35"/>
      <c r="G2" s="36"/>
      <c r="H2" s="6" t="s">
        <v>1</v>
      </c>
      <c r="I2" s="7">
        <v>5</v>
      </c>
    </row>
    <row r="3" spans="1:9" ht="37.5" customHeight="1" thickBot="1">
      <c r="A3" s="15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spans="1:9" s="1" customFormat="1" ht="15" customHeight="1">
      <c r="A4" s="43">
        <v>1</v>
      </c>
      <c r="B4" s="44" t="s">
        <v>53</v>
      </c>
      <c r="C4" s="45" t="s">
        <v>54</v>
      </c>
      <c r="D4" s="46" t="s">
        <v>196</v>
      </c>
      <c r="E4" s="44" t="s">
        <v>197</v>
      </c>
      <c r="F4" s="47">
        <v>0.015752314814814813</v>
      </c>
      <c r="G4" s="16" t="str">
        <f aca="true" t="shared" si="0" ref="G4:G67">TEXT(INT((HOUR(F4)*3600+MINUTE(F4)*60+SECOND(F4))/$I$2/60),"0")&amp;"."&amp;TEXT(MOD((HOUR(F4)*3600+MINUTE(F4)*60+SECOND(F4))/$I$2,60),"00")&amp;"/km"</f>
        <v>4.32/km</v>
      </c>
      <c r="H4" s="17">
        <f aca="true" t="shared" si="1" ref="H4:H31">F4-$F$4</f>
        <v>0</v>
      </c>
      <c r="I4" s="17">
        <f>F4-INDEX($F$4:$F$123,MATCH(D4,$D$4:$D$123,0))</f>
        <v>0</v>
      </c>
    </row>
    <row r="5" spans="1:9" s="1" customFormat="1" ht="15" customHeight="1">
      <c r="A5" s="48">
        <v>2</v>
      </c>
      <c r="B5" s="49" t="s">
        <v>55</v>
      </c>
      <c r="C5" s="50" t="s">
        <v>28</v>
      </c>
      <c r="D5" s="51" t="str">
        <f>IF(AND(1946&lt;=C5,C5&lt;=1950),"H",IF(AND(1976&lt;=C5,C5&lt;=1980),"B",IF(AND(1971&lt;=C5,C5&lt;=1975),"C",IF(AND(1966&lt;=C5,C5&lt;=1970),"D",IF(AND(1961&lt;=C5,C5&lt;=1965),"E",IF(AND(1956&lt;=C5,C5&lt;=1960),"F",IF(AND(1951&lt;=C5,C5&lt;=1955),"G","ALTRO")))))))</f>
        <v>ALTRO</v>
      </c>
      <c r="E5" s="50" t="s">
        <v>198</v>
      </c>
      <c r="F5" s="52">
        <v>0.01667824074074074</v>
      </c>
      <c r="G5" s="18" t="str">
        <f t="shared" si="0"/>
        <v>4.48/km</v>
      </c>
      <c r="H5" s="19">
        <f t="shared" si="1"/>
        <v>0.0009259259259259273</v>
      </c>
      <c r="I5" s="19">
        <f>F5-INDEX($F$4:$F$123,MATCH(D5,$D$4:$D$123,0))</f>
        <v>0</v>
      </c>
    </row>
    <row r="6" spans="1:9" s="1" customFormat="1" ht="15" customHeight="1">
      <c r="A6" s="48">
        <v>3</v>
      </c>
      <c r="B6" s="50" t="s">
        <v>56</v>
      </c>
      <c r="C6" s="50" t="s">
        <v>57</v>
      </c>
      <c r="D6" s="51" t="str">
        <f>IF(AND(1946&lt;=C6,C6&lt;=1950),"H",IF(AND(1976&lt;=C6,C6&lt;=1980),"B",IF(AND(1971&lt;=C6,C6&lt;=1975),"C",IF(AND(1966&lt;=C6,C6&lt;=1970),"D",IF(AND(1961&lt;=C6,C6&lt;=1965),"E",IF(AND(1956&lt;=C6,C6&lt;=1960),"F",IF(AND(1951&lt;=C6,C6&lt;=1955),"G","ALTRO")))))))</f>
        <v>ALTRO</v>
      </c>
      <c r="E6" s="49" t="s">
        <v>199</v>
      </c>
      <c r="F6" s="52">
        <v>0.0171875</v>
      </c>
      <c r="G6" s="18" t="str">
        <f t="shared" si="0"/>
        <v>4.57/km</v>
      </c>
      <c r="H6" s="19">
        <f t="shared" si="1"/>
        <v>0.0014351851851851886</v>
      </c>
      <c r="I6" s="19">
        <f>F6-INDEX($F$4:$F$123,MATCH(D6,$D$4:$D$123,0))</f>
        <v>0.0005092592592592614</v>
      </c>
    </row>
    <row r="7" spans="1:9" s="1" customFormat="1" ht="15" customHeight="1">
      <c r="A7" s="48">
        <v>4</v>
      </c>
      <c r="B7" s="50" t="s">
        <v>58</v>
      </c>
      <c r="C7" s="50" t="s">
        <v>24</v>
      </c>
      <c r="D7" s="51" t="str">
        <f>IF(AND(1946&lt;=C7,C7&lt;=1950),"H",IF(AND(1976&lt;=C7,C7&lt;=1980),"B",IF(AND(1971&lt;=C7,C7&lt;=1975),"C",IF(AND(1966&lt;=C7,C7&lt;=1970),"D",IF(AND(1961&lt;=C7,C7&lt;=1965),"E",IF(AND(1956&lt;=C7,C7&lt;=1960),"F",IF(AND(1951&lt;=C7,C7&lt;=1955),"G","ALTRO")))))))</f>
        <v>ALTRO</v>
      </c>
      <c r="E7" s="49" t="s">
        <v>198</v>
      </c>
      <c r="F7" s="52">
        <v>0.017881944444444443</v>
      </c>
      <c r="G7" s="18" t="str">
        <f t="shared" si="0"/>
        <v>5.09/km</v>
      </c>
      <c r="H7" s="19">
        <f t="shared" si="1"/>
        <v>0.0021296296296296306</v>
      </c>
      <c r="I7" s="19">
        <f>F7-INDEX($F$4:$F$123,MATCH(D7,$D$4:$D$123,0))</f>
        <v>0.0012037037037037034</v>
      </c>
    </row>
    <row r="8" spans="1:9" s="1" customFormat="1" ht="15" customHeight="1">
      <c r="A8" s="48">
        <v>5</v>
      </c>
      <c r="B8" s="50" t="s">
        <v>59</v>
      </c>
      <c r="C8" s="50" t="s">
        <v>14</v>
      </c>
      <c r="D8" s="51" t="s">
        <v>196</v>
      </c>
      <c r="E8" s="49" t="s">
        <v>200</v>
      </c>
      <c r="F8" s="52">
        <v>0.018541666666666668</v>
      </c>
      <c r="G8" s="18" t="str">
        <f t="shared" si="0"/>
        <v>5.20/km</v>
      </c>
      <c r="H8" s="19">
        <f t="shared" si="1"/>
        <v>0.0027893518518518554</v>
      </c>
      <c r="I8" s="19">
        <f>F8-INDEX($F$4:$F$123,MATCH(D8,$D$4:$D$123,0))</f>
        <v>0.0027893518518518554</v>
      </c>
    </row>
    <row r="9" spans="1:9" s="1" customFormat="1" ht="15" customHeight="1">
      <c r="A9" s="48">
        <v>6</v>
      </c>
      <c r="B9" s="50" t="s">
        <v>60</v>
      </c>
      <c r="C9" s="50" t="s">
        <v>28</v>
      </c>
      <c r="D9" s="51" t="str">
        <f>IF(AND(1946&lt;=C9,C9&lt;=1950),"H",IF(AND(1976&lt;=C9,C9&lt;=1980),"B",IF(AND(1971&lt;=C9,C9&lt;=1975),"C",IF(AND(1966&lt;=C9,C9&lt;=1970),"D",IF(AND(1961&lt;=C9,C9&lt;=1965),"E",IF(AND(1956&lt;=C9,C9&lt;=1960),"F",IF(AND(1951&lt;=C9,C9&lt;=1955),"G","ALTRO")))))))</f>
        <v>ALTRO</v>
      </c>
      <c r="E9" s="49" t="s">
        <v>201</v>
      </c>
      <c r="F9" s="52">
        <v>0.01857638888888889</v>
      </c>
      <c r="G9" s="18" t="str">
        <f t="shared" si="0"/>
        <v>5.21/km</v>
      </c>
      <c r="H9" s="19">
        <f t="shared" si="1"/>
        <v>0.002824074074074076</v>
      </c>
      <c r="I9" s="19">
        <f>F9-INDEX($F$4:$F$123,MATCH(D9,$D$4:$D$123,0))</f>
        <v>0.0018981481481481488</v>
      </c>
    </row>
    <row r="10" spans="1:9" s="1" customFormat="1" ht="15" customHeight="1">
      <c r="A10" s="48">
        <v>7</v>
      </c>
      <c r="B10" s="50" t="s">
        <v>61</v>
      </c>
      <c r="C10" s="50" t="s">
        <v>62</v>
      </c>
      <c r="D10" s="51" t="str">
        <f>IF(AND(1946&lt;=C10,C10&lt;=1950),"H",IF(AND(1976&lt;=C10,C10&lt;=1980),"B",IF(AND(1971&lt;=C10,C10&lt;=1975),"C",IF(AND(1966&lt;=C10,C10&lt;=1970),"D",IF(AND(1961&lt;=C10,C10&lt;=1965),"E",IF(AND(1956&lt;=C10,C10&lt;=1960),"F",IF(AND(1951&lt;=C10,C10&lt;=1955),"G","ALTRO")))))))</f>
        <v>ALTRO</v>
      </c>
      <c r="E10" s="49" t="s">
        <v>202</v>
      </c>
      <c r="F10" s="52">
        <v>0.01869212962962963</v>
      </c>
      <c r="G10" s="18" t="str">
        <f t="shared" si="0"/>
        <v>5.23/km</v>
      </c>
      <c r="H10" s="19">
        <f t="shared" si="1"/>
        <v>0.0029398148148148187</v>
      </c>
      <c r="I10" s="19">
        <f>F10-INDEX($F$4:$F$123,MATCH(D10,$D$4:$D$123,0))</f>
        <v>0.0020138888888888914</v>
      </c>
    </row>
    <row r="11" spans="1:9" s="1" customFormat="1" ht="15" customHeight="1">
      <c r="A11" s="59">
        <v>8</v>
      </c>
      <c r="B11" s="60" t="s">
        <v>63</v>
      </c>
      <c r="C11" s="60" t="s">
        <v>42</v>
      </c>
      <c r="D11" s="61" t="str">
        <f>IF(AND(1946&lt;=C11,C11&lt;=1950),"H",IF(AND(1976&lt;=C11,C11&lt;=1980),"B",IF(AND(1971&lt;=C11,C11&lt;=1975),"C",IF(AND(1966&lt;=C11,C11&lt;=1970),"D",IF(AND(1961&lt;=C11,C11&lt;=1965),"E",IF(AND(1956&lt;=C11,C11&lt;=1960),"F",IF(AND(1951&lt;=C11,C11&lt;=1955),"G","ALTRO")))))))</f>
        <v>ALTRO</v>
      </c>
      <c r="E11" s="62" t="s">
        <v>12</v>
      </c>
      <c r="F11" s="63">
        <v>0.018726851851851852</v>
      </c>
      <c r="G11" s="22" t="str">
        <f t="shared" si="0"/>
        <v>5.24/km</v>
      </c>
      <c r="H11" s="23">
        <f t="shared" si="1"/>
        <v>0.0029745370370370394</v>
      </c>
      <c r="I11" s="23">
        <f>F11-INDEX($F$4:$F$123,MATCH(D11,$D$4:$D$123,0))</f>
        <v>0.002048611111111112</v>
      </c>
    </row>
    <row r="12" spans="1:9" s="1" customFormat="1" ht="15" customHeight="1">
      <c r="A12" s="48">
        <v>9</v>
      </c>
      <c r="B12" s="49" t="s">
        <v>64</v>
      </c>
      <c r="C12" s="50" t="s">
        <v>65</v>
      </c>
      <c r="D12" s="51" t="str">
        <f>IF(AND(1946&lt;=C12,C12&lt;=1950),"H",IF(AND(1976&lt;=C12,C12&lt;=1980),"B",IF(AND(1971&lt;=C12,C12&lt;=1975),"C",IF(AND(1966&lt;=C12,C12&lt;=1970),"D",IF(AND(1961&lt;=C12,C12&lt;=1965),"E",IF(AND(1956&lt;=C12,C12&lt;=1960),"F",IF(AND(1951&lt;=C12,C12&lt;=1955),"G","ALTRO")))))))</f>
        <v>ALTRO</v>
      </c>
      <c r="E12" s="49" t="s">
        <v>203</v>
      </c>
      <c r="F12" s="52">
        <v>0.018738425925925926</v>
      </c>
      <c r="G12" s="18" t="str">
        <f t="shared" si="0"/>
        <v>5.24/km</v>
      </c>
      <c r="H12" s="19">
        <f t="shared" si="1"/>
        <v>0.002986111111111113</v>
      </c>
      <c r="I12" s="19">
        <f>F12-INDEX($F$4:$F$123,MATCH(D12,$D$4:$D$123,0))</f>
        <v>0.0020601851851851857</v>
      </c>
    </row>
    <row r="13" spans="1:9" s="1" customFormat="1" ht="15" customHeight="1">
      <c r="A13" s="48">
        <v>10</v>
      </c>
      <c r="B13" s="50" t="s">
        <v>66</v>
      </c>
      <c r="C13" s="50" t="s">
        <v>67</v>
      </c>
      <c r="D13" s="51" t="s">
        <v>196</v>
      </c>
      <c r="E13" s="49" t="s">
        <v>204</v>
      </c>
      <c r="F13" s="52">
        <v>0.018865740740740742</v>
      </c>
      <c r="G13" s="18" t="str">
        <f t="shared" si="0"/>
        <v>5.26/km</v>
      </c>
      <c r="H13" s="19">
        <f t="shared" si="1"/>
        <v>0.003113425925925929</v>
      </c>
      <c r="I13" s="19">
        <f>F13-INDEX($F$4:$F$123,MATCH(D13,$D$4:$D$123,0))</f>
        <v>0.003113425925925929</v>
      </c>
    </row>
    <row r="14" spans="1:9" s="1" customFormat="1" ht="15" customHeight="1">
      <c r="A14" s="48">
        <v>11</v>
      </c>
      <c r="B14" s="50" t="s">
        <v>68</v>
      </c>
      <c r="C14" s="50" t="s">
        <v>69</v>
      </c>
      <c r="D14" s="51" t="s">
        <v>205</v>
      </c>
      <c r="E14" s="49" t="s">
        <v>206</v>
      </c>
      <c r="F14" s="52">
        <v>0.01982638888888889</v>
      </c>
      <c r="G14" s="18" t="str">
        <f t="shared" si="0"/>
        <v>5.43/km</v>
      </c>
      <c r="H14" s="19">
        <f t="shared" si="1"/>
        <v>0.004074074074074077</v>
      </c>
      <c r="I14" s="19">
        <f>F14-INDEX($F$4:$F$123,MATCH(D14,$D$4:$D$123,0))</f>
        <v>0</v>
      </c>
    </row>
    <row r="15" spans="1:9" s="1" customFormat="1" ht="15" customHeight="1">
      <c r="A15" s="48">
        <v>12</v>
      </c>
      <c r="B15" s="50" t="s">
        <v>70</v>
      </c>
      <c r="C15" s="50" t="s">
        <v>21</v>
      </c>
      <c r="D15" s="51" t="s">
        <v>196</v>
      </c>
      <c r="E15" s="49" t="s">
        <v>206</v>
      </c>
      <c r="F15" s="52">
        <v>0.02008101851851852</v>
      </c>
      <c r="G15" s="18" t="str">
        <f t="shared" si="0"/>
        <v>5.47/km</v>
      </c>
      <c r="H15" s="19">
        <f t="shared" si="1"/>
        <v>0.004328703703703706</v>
      </c>
      <c r="I15" s="19">
        <f>F15-INDEX($F$4:$F$123,MATCH(D15,$D$4:$D$123,0))</f>
        <v>0.004328703703703706</v>
      </c>
    </row>
    <row r="16" spans="1:9" s="1" customFormat="1" ht="15" customHeight="1">
      <c r="A16" s="48">
        <v>13</v>
      </c>
      <c r="B16" s="50" t="s">
        <v>68</v>
      </c>
      <c r="C16" s="50" t="s">
        <v>27</v>
      </c>
      <c r="D16" s="51" t="str">
        <f>IF(AND(1946&lt;=C16,C16&lt;=1950),"H",IF(AND(1976&lt;=C16,C16&lt;=1980),"B",IF(AND(1971&lt;=C16,C16&lt;=1975),"C",IF(AND(1966&lt;=C16,C16&lt;=1970),"D",IF(AND(1961&lt;=C16,C16&lt;=1965),"E",IF(AND(1956&lt;=C16,C16&lt;=1960),"F",IF(AND(1951&lt;=C16,C16&lt;=1955),"G","ALTRO")))))))</f>
        <v>ALTRO</v>
      </c>
      <c r="E16" s="49" t="s">
        <v>206</v>
      </c>
      <c r="F16" s="52">
        <v>0.020196759259259258</v>
      </c>
      <c r="G16" s="18" t="str">
        <f t="shared" si="0"/>
        <v>5.49/km</v>
      </c>
      <c r="H16" s="19">
        <f t="shared" si="1"/>
        <v>0.004444444444444445</v>
      </c>
      <c r="I16" s="19">
        <f>F16-INDEX($F$4:$F$123,MATCH(D16,$D$4:$D$123,0))</f>
        <v>0.003518518518518518</v>
      </c>
    </row>
    <row r="17" spans="1:9" s="1" customFormat="1" ht="15" customHeight="1">
      <c r="A17" s="48">
        <v>14</v>
      </c>
      <c r="B17" s="50" t="s">
        <v>71</v>
      </c>
      <c r="C17" s="50" t="s">
        <v>72</v>
      </c>
      <c r="D17" s="51" t="str">
        <f>IF(AND(1946&lt;=C17,C17&lt;=1950),"H",IF(AND(1976&lt;=C17,C17&lt;=1980),"B",IF(AND(1971&lt;=C17,C17&lt;=1975),"C",IF(AND(1966&lt;=C17,C17&lt;=1970),"D",IF(AND(1961&lt;=C17,C17&lt;=1965),"E",IF(AND(1956&lt;=C17,C17&lt;=1960),"F",IF(AND(1951&lt;=C17,C17&lt;=1955),"G","ALTRO")))))))</f>
        <v>ALTRO</v>
      </c>
      <c r="E17" s="49" t="s">
        <v>198</v>
      </c>
      <c r="F17" s="52">
        <v>0.020439814814814817</v>
      </c>
      <c r="G17" s="18" t="str">
        <f t="shared" si="0"/>
        <v>5.53/km</v>
      </c>
      <c r="H17" s="19">
        <f t="shared" si="1"/>
        <v>0.004687500000000004</v>
      </c>
      <c r="I17" s="19">
        <f>F17-INDEX($F$4:$F$123,MATCH(D17,$D$4:$D$123,0))</f>
        <v>0.003761574074074077</v>
      </c>
    </row>
    <row r="18" spans="1:9" s="1" customFormat="1" ht="15" customHeight="1">
      <c r="A18" s="48">
        <v>15</v>
      </c>
      <c r="B18" s="50" t="s">
        <v>73</v>
      </c>
      <c r="C18" s="50" t="s">
        <v>17</v>
      </c>
      <c r="D18" s="51" t="s">
        <v>207</v>
      </c>
      <c r="E18" s="53" t="s">
        <v>198</v>
      </c>
      <c r="F18" s="52">
        <v>0.02056712962962963</v>
      </c>
      <c r="G18" s="18" t="str">
        <f t="shared" si="0"/>
        <v>5.55/km</v>
      </c>
      <c r="H18" s="19">
        <f t="shared" si="1"/>
        <v>0.004814814814814817</v>
      </c>
      <c r="I18" s="19">
        <f>F18-INDEX($F$4:$F$123,MATCH(D18,$D$4:$D$123,0))</f>
        <v>0</v>
      </c>
    </row>
    <row r="19" spans="1:9" s="1" customFormat="1" ht="15" customHeight="1">
      <c r="A19" s="48">
        <v>16</v>
      </c>
      <c r="B19" s="50" t="s">
        <v>74</v>
      </c>
      <c r="C19" s="50" t="s">
        <v>50</v>
      </c>
      <c r="D19" s="51" t="str">
        <f aca="true" t="shared" si="2" ref="D19:D25">IF(AND(1946&lt;=C19,C19&lt;=1950),"H",IF(AND(1976&lt;=C19,C19&lt;=1980),"B",IF(AND(1971&lt;=C19,C19&lt;=1975),"C",IF(AND(1966&lt;=C19,C19&lt;=1970),"D",IF(AND(1961&lt;=C19,C19&lt;=1965),"E",IF(AND(1956&lt;=C19,C19&lt;=1960),"F",IF(AND(1951&lt;=C19,C19&lt;=1955),"G","ALTRO")))))))</f>
        <v>ALTRO</v>
      </c>
      <c r="E19" s="49" t="s">
        <v>208</v>
      </c>
      <c r="F19" s="52">
        <v>0.020671296296296295</v>
      </c>
      <c r="G19" s="18" t="str">
        <f t="shared" si="0"/>
        <v>5.57/km</v>
      </c>
      <c r="H19" s="19">
        <f t="shared" si="1"/>
        <v>0.0049189814814814825</v>
      </c>
      <c r="I19" s="19">
        <f>F19-INDEX($F$4:$F$123,MATCH(D19,$D$4:$D$123,0))</f>
        <v>0.003993055555555555</v>
      </c>
    </row>
    <row r="20" spans="1:9" s="1" customFormat="1" ht="15" customHeight="1">
      <c r="A20" s="48">
        <v>17</v>
      </c>
      <c r="B20" s="50" t="s">
        <v>75</v>
      </c>
      <c r="C20" s="50" t="s">
        <v>26</v>
      </c>
      <c r="D20" s="51" t="str">
        <f t="shared" si="2"/>
        <v>ALTRO</v>
      </c>
      <c r="E20" s="49" t="s">
        <v>209</v>
      </c>
      <c r="F20" s="52">
        <v>0.02079861111111111</v>
      </c>
      <c r="G20" s="18" t="str">
        <f t="shared" si="0"/>
        <v>5.59/km</v>
      </c>
      <c r="H20" s="19">
        <f t="shared" si="1"/>
        <v>0.005046296296296299</v>
      </c>
      <c r="I20" s="19">
        <f>F20-INDEX($F$4:$F$123,MATCH(D20,$D$4:$D$123,0))</f>
        <v>0.0041203703703703715</v>
      </c>
    </row>
    <row r="21" spans="1:9" s="1" customFormat="1" ht="15" customHeight="1">
      <c r="A21" s="48">
        <v>18</v>
      </c>
      <c r="B21" s="50" t="s">
        <v>76</v>
      </c>
      <c r="C21" s="50" t="s">
        <v>28</v>
      </c>
      <c r="D21" s="51" t="str">
        <f t="shared" si="2"/>
        <v>ALTRO</v>
      </c>
      <c r="E21" s="49" t="s">
        <v>210</v>
      </c>
      <c r="F21" s="52">
        <v>0.02111111111111111</v>
      </c>
      <c r="G21" s="18" t="str">
        <f t="shared" si="0"/>
        <v>6.05/km</v>
      </c>
      <c r="H21" s="19">
        <f t="shared" si="1"/>
        <v>0.0053587962962962955</v>
      </c>
      <c r="I21" s="19">
        <f>F21-INDEX($F$4:$F$123,MATCH(D21,$D$4:$D$123,0))</f>
        <v>0.004432870370370368</v>
      </c>
    </row>
    <row r="22" spans="1:9" s="1" customFormat="1" ht="15" customHeight="1">
      <c r="A22" s="48">
        <v>19</v>
      </c>
      <c r="B22" s="50" t="s">
        <v>77</v>
      </c>
      <c r="C22" s="50" t="s">
        <v>13</v>
      </c>
      <c r="D22" s="51" t="str">
        <f t="shared" si="2"/>
        <v>ALTRO</v>
      </c>
      <c r="E22" s="49" t="s">
        <v>211</v>
      </c>
      <c r="F22" s="52">
        <v>0.02127314814814815</v>
      </c>
      <c r="G22" s="18" t="str">
        <f t="shared" si="0"/>
        <v>6.08/km</v>
      </c>
      <c r="H22" s="19">
        <f t="shared" si="1"/>
        <v>0.005520833333333336</v>
      </c>
      <c r="I22" s="19">
        <f>F22-INDEX($F$4:$F$123,MATCH(D22,$D$4:$D$123,0))</f>
        <v>0.004594907407407409</v>
      </c>
    </row>
    <row r="23" spans="1:9" s="1" customFormat="1" ht="15" customHeight="1">
      <c r="A23" s="48">
        <v>20</v>
      </c>
      <c r="B23" s="50" t="s">
        <v>78</v>
      </c>
      <c r="C23" s="50" t="s">
        <v>38</v>
      </c>
      <c r="D23" s="51" t="str">
        <f t="shared" si="2"/>
        <v>ALTRO</v>
      </c>
      <c r="E23" s="49" t="s">
        <v>201</v>
      </c>
      <c r="F23" s="52">
        <v>0.021412037037037035</v>
      </c>
      <c r="G23" s="18" t="str">
        <f t="shared" si="0"/>
        <v>6.10/km</v>
      </c>
      <c r="H23" s="19">
        <f t="shared" si="1"/>
        <v>0.005659722222222222</v>
      </c>
      <c r="I23" s="19">
        <f>F23-INDEX($F$4:$F$123,MATCH(D23,$D$4:$D$123,0))</f>
        <v>0.004733796296296295</v>
      </c>
    </row>
    <row r="24" spans="1:9" s="1" customFormat="1" ht="15" customHeight="1">
      <c r="A24" s="48">
        <v>21</v>
      </c>
      <c r="B24" s="50" t="s">
        <v>79</v>
      </c>
      <c r="C24" s="50" t="s">
        <v>80</v>
      </c>
      <c r="D24" s="51" t="str">
        <f t="shared" si="2"/>
        <v>ALTRO</v>
      </c>
      <c r="E24" s="49" t="s">
        <v>212</v>
      </c>
      <c r="F24" s="52">
        <v>0.02152777777777778</v>
      </c>
      <c r="G24" s="18" t="str">
        <f t="shared" si="0"/>
        <v>6.12/km</v>
      </c>
      <c r="H24" s="19">
        <f t="shared" si="1"/>
        <v>0.005775462962962968</v>
      </c>
      <c r="I24" s="19">
        <f>F24-INDEX($F$4:$F$123,MATCH(D24,$D$4:$D$123,0))</f>
        <v>0.004849537037037041</v>
      </c>
    </row>
    <row r="25" spans="1:9" s="1" customFormat="1" ht="15" customHeight="1">
      <c r="A25" s="48">
        <v>22</v>
      </c>
      <c r="B25" s="50" t="s">
        <v>81</v>
      </c>
      <c r="C25" s="50" t="s">
        <v>38</v>
      </c>
      <c r="D25" s="51" t="str">
        <f t="shared" si="2"/>
        <v>ALTRO</v>
      </c>
      <c r="E25" s="49" t="s">
        <v>213</v>
      </c>
      <c r="F25" s="52">
        <v>0.02175925925925926</v>
      </c>
      <c r="G25" s="18" t="str">
        <f t="shared" si="0"/>
        <v>6.16/km</v>
      </c>
      <c r="H25" s="19">
        <f t="shared" si="1"/>
        <v>0.006006944444444447</v>
      </c>
      <c r="I25" s="19">
        <f>F25-INDEX($F$4:$F$123,MATCH(D25,$D$4:$D$123,0))</f>
        <v>0.005081018518518519</v>
      </c>
    </row>
    <row r="26" spans="1:9" s="1" customFormat="1" ht="15" customHeight="1">
      <c r="A26" s="48">
        <v>23</v>
      </c>
      <c r="B26" s="50" t="s">
        <v>51</v>
      </c>
      <c r="C26" s="50" t="s">
        <v>52</v>
      </c>
      <c r="D26" s="51" t="s">
        <v>214</v>
      </c>
      <c r="E26" s="53" t="s">
        <v>208</v>
      </c>
      <c r="F26" s="52">
        <v>0.021805555555555554</v>
      </c>
      <c r="G26" s="18" t="str">
        <f t="shared" si="0"/>
        <v>6.17/km</v>
      </c>
      <c r="H26" s="19">
        <f t="shared" si="1"/>
        <v>0.006053240740740741</v>
      </c>
      <c r="I26" s="19">
        <f>F26-INDEX($F$4:$F$123,MATCH(D26,$D$4:$D$123,0))</f>
        <v>0</v>
      </c>
    </row>
    <row r="27" spans="1:9" s="2" customFormat="1" ht="15" customHeight="1">
      <c r="A27" s="48">
        <v>24</v>
      </c>
      <c r="B27" s="50" t="s">
        <v>82</v>
      </c>
      <c r="C27" s="50" t="s">
        <v>39</v>
      </c>
      <c r="D27" s="51" t="str">
        <f aca="true" t="shared" si="3" ref="D27:D34">IF(AND(1946&lt;=C27,C27&lt;=1950),"H",IF(AND(1976&lt;=C27,C27&lt;=1980),"B",IF(AND(1971&lt;=C27,C27&lt;=1975),"C",IF(AND(1966&lt;=C27,C27&lt;=1970),"D",IF(AND(1961&lt;=C27,C27&lt;=1965),"E",IF(AND(1956&lt;=C27,C27&lt;=1960),"F",IF(AND(1951&lt;=C27,C27&lt;=1955),"G","ALTRO")))))))</f>
        <v>ALTRO</v>
      </c>
      <c r="E27" s="49" t="s">
        <v>209</v>
      </c>
      <c r="F27" s="52">
        <v>0.021967592592592594</v>
      </c>
      <c r="G27" s="18" t="str">
        <f t="shared" si="0"/>
        <v>6.20/km</v>
      </c>
      <c r="H27" s="19">
        <f t="shared" si="1"/>
        <v>0.006215277777777781</v>
      </c>
      <c r="I27" s="19">
        <f>F27-INDEX($F$4:$F$123,MATCH(D27,$D$4:$D$123,0))</f>
        <v>0.005289351851851854</v>
      </c>
    </row>
    <row r="28" spans="1:9" s="1" customFormat="1" ht="15" customHeight="1">
      <c r="A28" s="48">
        <v>25</v>
      </c>
      <c r="B28" s="50" t="s">
        <v>83</v>
      </c>
      <c r="C28" s="50" t="s">
        <v>84</v>
      </c>
      <c r="D28" s="51" t="str">
        <f t="shared" si="3"/>
        <v>ALTRO</v>
      </c>
      <c r="E28" s="49" t="s">
        <v>215</v>
      </c>
      <c r="F28" s="52">
        <v>0.02207175925925926</v>
      </c>
      <c r="G28" s="18" t="str">
        <f t="shared" si="0"/>
        <v>6.21/km</v>
      </c>
      <c r="H28" s="19">
        <f t="shared" si="1"/>
        <v>0.006319444444444447</v>
      </c>
      <c r="I28" s="19">
        <f>F28-INDEX($F$4:$F$123,MATCH(D28,$D$4:$D$123,0))</f>
        <v>0.00539351851851852</v>
      </c>
    </row>
    <row r="29" spans="1:9" s="1" customFormat="1" ht="15" customHeight="1">
      <c r="A29" s="48">
        <v>26</v>
      </c>
      <c r="B29" s="50" t="s">
        <v>85</v>
      </c>
      <c r="C29" s="50" t="s">
        <v>86</v>
      </c>
      <c r="D29" s="51" t="str">
        <f t="shared" si="3"/>
        <v>ALTRO</v>
      </c>
      <c r="E29" s="49" t="s">
        <v>200</v>
      </c>
      <c r="F29" s="52">
        <v>0.022164351851851852</v>
      </c>
      <c r="G29" s="18" t="str">
        <f t="shared" si="0"/>
        <v>6.23/km</v>
      </c>
      <c r="H29" s="19">
        <f t="shared" si="1"/>
        <v>0.006412037037037039</v>
      </c>
      <c r="I29" s="19">
        <f>F29-INDEX($F$4:$F$123,MATCH(D29,$D$4:$D$123,0))</f>
        <v>0.005486111111111112</v>
      </c>
    </row>
    <row r="30" spans="1:9" s="1" customFormat="1" ht="15" customHeight="1">
      <c r="A30" s="48">
        <v>27</v>
      </c>
      <c r="B30" s="50" t="s">
        <v>87</v>
      </c>
      <c r="C30" s="50" t="s">
        <v>88</v>
      </c>
      <c r="D30" s="51" t="str">
        <f t="shared" si="3"/>
        <v>ALTRO</v>
      </c>
      <c r="E30" s="49" t="s">
        <v>199</v>
      </c>
      <c r="F30" s="52">
        <v>0.02217592592592593</v>
      </c>
      <c r="G30" s="18" t="str">
        <f t="shared" si="0"/>
        <v>6.23/km</v>
      </c>
      <c r="H30" s="19">
        <f t="shared" si="1"/>
        <v>0.006423611111111116</v>
      </c>
      <c r="I30" s="19">
        <f>F30-INDEX($F$4:$F$123,MATCH(D30,$D$4:$D$123,0))</f>
        <v>0.005497685185185189</v>
      </c>
    </row>
    <row r="31" spans="1:9" s="1" customFormat="1" ht="15" customHeight="1">
      <c r="A31" s="48">
        <v>28</v>
      </c>
      <c r="B31" s="50" t="s">
        <v>89</v>
      </c>
      <c r="C31" s="50" t="s">
        <v>90</v>
      </c>
      <c r="D31" s="51" t="str">
        <f t="shared" si="3"/>
        <v>ALTRO</v>
      </c>
      <c r="E31" s="49" t="s">
        <v>197</v>
      </c>
      <c r="F31" s="52">
        <v>0.022199074074074076</v>
      </c>
      <c r="G31" s="18" t="str">
        <f t="shared" si="0"/>
        <v>6.24/km</v>
      </c>
      <c r="H31" s="19">
        <f t="shared" si="1"/>
        <v>0.006446759259259263</v>
      </c>
      <c r="I31" s="19">
        <f>F31-INDEX($F$4:$F$123,MATCH(D31,$D$4:$D$123,0))</f>
        <v>0.005520833333333336</v>
      </c>
    </row>
    <row r="32" spans="1:9" s="1" customFormat="1" ht="15" customHeight="1">
      <c r="A32" s="48">
        <v>29</v>
      </c>
      <c r="B32" s="50" t="s">
        <v>91</v>
      </c>
      <c r="C32" s="50" t="s">
        <v>16</v>
      </c>
      <c r="D32" s="51" t="str">
        <f t="shared" si="3"/>
        <v>ALTRO</v>
      </c>
      <c r="E32" s="49" t="s">
        <v>216</v>
      </c>
      <c r="F32" s="52">
        <v>0.022314814814814815</v>
      </c>
      <c r="G32" s="18" t="str">
        <f t="shared" si="0"/>
        <v>6.26/km</v>
      </c>
      <c r="H32" s="19">
        <f aca="true" t="shared" si="4" ref="H32:H95">F32-$F$4</f>
        <v>0.006562500000000002</v>
      </c>
      <c r="I32" s="19">
        <f>F32-INDEX($F$4:$F$123,MATCH(D32,$D$4:$D$123,0))</f>
        <v>0.005636574074074075</v>
      </c>
    </row>
    <row r="33" spans="1:9" s="1" customFormat="1" ht="15" customHeight="1">
      <c r="A33" s="48">
        <v>30</v>
      </c>
      <c r="B33" s="50" t="s">
        <v>92</v>
      </c>
      <c r="C33" s="50" t="s">
        <v>93</v>
      </c>
      <c r="D33" s="51" t="str">
        <f t="shared" si="3"/>
        <v>ALTRO</v>
      </c>
      <c r="E33" s="49" t="s">
        <v>208</v>
      </c>
      <c r="F33" s="52">
        <v>0.022314814814814815</v>
      </c>
      <c r="G33" s="18" t="str">
        <f t="shared" si="0"/>
        <v>6.26/km</v>
      </c>
      <c r="H33" s="19">
        <f t="shared" si="4"/>
        <v>0.006562500000000002</v>
      </c>
      <c r="I33" s="19">
        <f>F33-INDEX($F$4:$F$123,MATCH(D33,$D$4:$D$123,0))</f>
        <v>0.005636574074074075</v>
      </c>
    </row>
    <row r="34" spans="1:9" s="1" customFormat="1" ht="15" customHeight="1">
      <c r="A34" s="48">
        <v>31</v>
      </c>
      <c r="B34" s="49" t="s">
        <v>94</v>
      </c>
      <c r="C34" s="50" t="s">
        <v>27</v>
      </c>
      <c r="D34" s="51" t="str">
        <f t="shared" si="3"/>
        <v>ALTRO</v>
      </c>
      <c r="E34" s="49" t="s">
        <v>198</v>
      </c>
      <c r="F34" s="52">
        <v>0.022326388888888885</v>
      </c>
      <c r="G34" s="18" t="str">
        <f t="shared" si="0"/>
        <v>6.26/km</v>
      </c>
      <c r="H34" s="19">
        <f t="shared" si="4"/>
        <v>0.0065740740740740725</v>
      </c>
      <c r="I34" s="19">
        <f>F34-INDEX($F$4:$F$123,MATCH(D34,$D$4:$D$123,0))</f>
        <v>0.005648148148148145</v>
      </c>
    </row>
    <row r="35" spans="1:9" s="1" customFormat="1" ht="15" customHeight="1">
      <c r="A35" s="48">
        <v>32</v>
      </c>
      <c r="B35" s="50" t="s">
        <v>95</v>
      </c>
      <c r="C35" s="50" t="s">
        <v>65</v>
      </c>
      <c r="D35" s="51" t="s">
        <v>217</v>
      </c>
      <c r="E35" s="53" t="s">
        <v>200</v>
      </c>
      <c r="F35" s="52">
        <v>0.02273148148148148</v>
      </c>
      <c r="G35" s="18" t="str">
        <f t="shared" si="0"/>
        <v>6.33/km</v>
      </c>
      <c r="H35" s="19">
        <f t="shared" si="4"/>
        <v>0.006979166666666668</v>
      </c>
      <c r="I35" s="19">
        <f>F35-INDEX($F$4:$F$123,MATCH(D35,$D$4:$D$123,0))</f>
        <v>0</v>
      </c>
    </row>
    <row r="36" spans="1:9" s="1" customFormat="1" ht="15" customHeight="1">
      <c r="A36" s="48">
        <v>33</v>
      </c>
      <c r="B36" s="50" t="s">
        <v>96</v>
      </c>
      <c r="C36" s="50" t="s">
        <v>24</v>
      </c>
      <c r="D36" s="51" t="str">
        <f aca="true" t="shared" si="5" ref="D36:D42">IF(AND(1946&lt;=C36,C36&lt;=1950),"H",IF(AND(1976&lt;=C36,C36&lt;=1980),"B",IF(AND(1971&lt;=C36,C36&lt;=1975),"C",IF(AND(1966&lt;=C36,C36&lt;=1970),"D",IF(AND(1961&lt;=C36,C36&lt;=1965),"E",IF(AND(1956&lt;=C36,C36&lt;=1960),"F",IF(AND(1951&lt;=C36,C36&lt;=1955),"G","ALTRO")))))))</f>
        <v>ALTRO</v>
      </c>
      <c r="E36" s="49" t="s">
        <v>200</v>
      </c>
      <c r="F36" s="52">
        <v>0.02273148148148148</v>
      </c>
      <c r="G36" s="18" t="str">
        <f t="shared" si="0"/>
        <v>6.33/km</v>
      </c>
      <c r="H36" s="19">
        <f t="shared" si="4"/>
        <v>0.006979166666666668</v>
      </c>
      <c r="I36" s="19">
        <f>F36-INDEX($F$4:$F$123,MATCH(D36,$D$4:$D$123,0))</f>
        <v>0.006053240740740741</v>
      </c>
    </row>
    <row r="37" spans="1:9" s="1" customFormat="1" ht="15" customHeight="1">
      <c r="A37" s="48">
        <v>34</v>
      </c>
      <c r="B37" s="50" t="s">
        <v>97</v>
      </c>
      <c r="C37" s="50" t="s">
        <v>98</v>
      </c>
      <c r="D37" s="51" t="str">
        <f t="shared" si="5"/>
        <v>ALTRO</v>
      </c>
      <c r="E37" s="49" t="s">
        <v>198</v>
      </c>
      <c r="F37" s="52">
        <v>0.02280092592592593</v>
      </c>
      <c r="G37" s="18" t="str">
        <f t="shared" si="0"/>
        <v>6.34/km</v>
      </c>
      <c r="H37" s="19">
        <f t="shared" si="4"/>
        <v>0.007048611111111117</v>
      </c>
      <c r="I37" s="19">
        <f>F37-INDEX($F$4:$F$123,MATCH(D37,$D$4:$D$123,0))</f>
        <v>0.006122685185185189</v>
      </c>
    </row>
    <row r="38" spans="1:9" s="1" customFormat="1" ht="15" customHeight="1">
      <c r="A38" s="48">
        <v>35</v>
      </c>
      <c r="B38" s="50" t="s">
        <v>99</v>
      </c>
      <c r="C38" s="50" t="s">
        <v>100</v>
      </c>
      <c r="D38" s="51" t="str">
        <f t="shared" si="5"/>
        <v>ALTRO</v>
      </c>
      <c r="E38" s="49" t="s">
        <v>218</v>
      </c>
      <c r="F38" s="52">
        <v>0.022858796296296294</v>
      </c>
      <c r="G38" s="18" t="str">
        <f t="shared" si="0"/>
        <v>6.35/km</v>
      </c>
      <c r="H38" s="19">
        <f t="shared" si="4"/>
        <v>0.007106481481481481</v>
      </c>
      <c r="I38" s="19">
        <f>F38-INDEX($F$4:$F$123,MATCH(D38,$D$4:$D$123,0))</f>
        <v>0.006180555555555554</v>
      </c>
    </row>
    <row r="39" spans="1:9" s="1" customFormat="1" ht="15" customHeight="1">
      <c r="A39" s="48">
        <v>36</v>
      </c>
      <c r="B39" s="50" t="s">
        <v>48</v>
      </c>
      <c r="C39" s="50" t="s">
        <v>22</v>
      </c>
      <c r="D39" s="51" t="str">
        <f t="shared" si="5"/>
        <v>ALTRO</v>
      </c>
      <c r="E39" s="49" t="s">
        <v>218</v>
      </c>
      <c r="F39" s="52">
        <v>0.02287037037037037</v>
      </c>
      <c r="G39" s="18" t="str">
        <f t="shared" si="0"/>
        <v>6.35/km</v>
      </c>
      <c r="H39" s="19">
        <f t="shared" si="4"/>
        <v>0.007118055555555558</v>
      </c>
      <c r="I39" s="19">
        <f>F39-INDEX($F$4:$F$123,MATCH(D39,$D$4:$D$123,0))</f>
        <v>0.006192129629629631</v>
      </c>
    </row>
    <row r="40" spans="1:9" s="1" customFormat="1" ht="15" customHeight="1">
      <c r="A40" s="48">
        <v>37</v>
      </c>
      <c r="B40" s="49" t="s">
        <v>101</v>
      </c>
      <c r="C40" s="50" t="s">
        <v>38</v>
      </c>
      <c r="D40" s="51" t="str">
        <f t="shared" si="5"/>
        <v>ALTRO</v>
      </c>
      <c r="E40" s="50" t="s">
        <v>198</v>
      </c>
      <c r="F40" s="52">
        <v>0.022881944444444444</v>
      </c>
      <c r="G40" s="18" t="str">
        <f t="shared" si="0"/>
        <v>6.35/km</v>
      </c>
      <c r="H40" s="19">
        <f t="shared" si="4"/>
        <v>0.007129629629629632</v>
      </c>
      <c r="I40" s="19">
        <f>F40-INDEX($F$4:$F$123,MATCH(D40,$D$4:$D$123,0))</f>
        <v>0.006203703703703704</v>
      </c>
    </row>
    <row r="41" spans="1:9" s="1" customFormat="1" ht="15" customHeight="1">
      <c r="A41" s="59">
        <v>38</v>
      </c>
      <c r="B41" s="60" t="s">
        <v>102</v>
      </c>
      <c r="C41" s="60" t="s">
        <v>22</v>
      </c>
      <c r="D41" s="61" t="str">
        <f t="shared" si="5"/>
        <v>ALTRO</v>
      </c>
      <c r="E41" s="62" t="s">
        <v>12</v>
      </c>
      <c r="F41" s="63">
        <v>0.02291666666666667</v>
      </c>
      <c r="G41" s="22" t="str">
        <f t="shared" si="0"/>
        <v>6.36/km</v>
      </c>
      <c r="H41" s="23">
        <f t="shared" si="4"/>
        <v>0.007164351851851856</v>
      </c>
      <c r="I41" s="23">
        <f>F41-INDEX($F$4:$F$123,MATCH(D41,$D$4:$D$123,0))</f>
        <v>0.0062384259259259285</v>
      </c>
    </row>
    <row r="42" spans="1:9" s="1" customFormat="1" ht="15" customHeight="1">
      <c r="A42" s="48">
        <v>39</v>
      </c>
      <c r="B42" s="50" t="s">
        <v>103</v>
      </c>
      <c r="C42" s="50" t="s">
        <v>25</v>
      </c>
      <c r="D42" s="51" t="str">
        <f t="shared" si="5"/>
        <v>ALTRO</v>
      </c>
      <c r="E42" s="49" t="s">
        <v>46</v>
      </c>
      <c r="F42" s="52">
        <v>0.02332175925925926</v>
      </c>
      <c r="G42" s="18" t="str">
        <f t="shared" si="0"/>
        <v>6.43/km</v>
      </c>
      <c r="H42" s="19">
        <f t="shared" si="4"/>
        <v>0.007569444444444448</v>
      </c>
      <c r="I42" s="19">
        <f>F42-INDEX($F$4:$F$123,MATCH(D42,$D$4:$D$123,0))</f>
        <v>0.006643518518518521</v>
      </c>
    </row>
    <row r="43" spans="1:9" s="1" customFormat="1" ht="15" customHeight="1">
      <c r="A43" s="48">
        <v>40</v>
      </c>
      <c r="B43" s="50" t="s">
        <v>104</v>
      </c>
      <c r="C43" s="50" t="s">
        <v>105</v>
      </c>
      <c r="D43" s="51" t="s">
        <v>219</v>
      </c>
      <c r="E43" s="49" t="s">
        <v>220</v>
      </c>
      <c r="F43" s="52">
        <v>0.023483796296296298</v>
      </c>
      <c r="G43" s="18" t="str">
        <f t="shared" si="0"/>
        <v>6.46/km</v>
      </c>
      <c r="H43" s="19">
        <f t="shared" si="4"/>
        <v>0.007731481481481485</v>
      </c>
      <c r="I43" s="19">
        <f>F43-INDEX($F$4:$F$123,MATCH(D43,$D$4:$D$123,0))</f>
        <v>0</v>
      </c>
    </row>
    <row r="44" spans="1:9" s="1" customFormat="1" ht="15" customHeight="1">
      <c r="A44" s="48">
        <v>41</v>
      </c>
      <c r="B44" s="49" t="s">
        <v>45</v>
      </c>
      <c r="C44" s="50" t="s">
        <v>37</v>
      </c>
      <c r="D44" s="51" t="str">
        <f>IF(AND(1946&lt;=C44,C44&lt;=1950),"H",IF(AND(1976&lt;=C44,C44&lt;=1980),"B",IF(AND(1971&lt;=C44,C44&lt;=1975),"C",IF(AND(1966&lt;=C44,C44&lt;=1970),"D",IF(AND(1961&lt;=C44,C44&lt;=1965),"E",IF(AND(1956&lt;=C44,C44&lt;=1960),"F",IF(AND(1951&lt;=C44,C44&lt;=1955),"G","ALTRO")))))))</f>
        <v>ALTRO</v>
      </c>
      <c r="E44" s="49" t="s">
        <v>221</v>
      </c>
      <c r="F44" s="52">
        <v>0.02351851851851852</v>
      </c>
      <c r="G44" s="18" t="str">
        <f t="shared" si="0"/>
        <v>6.46/km</v>
      </c>
      <c r="H44" s="19">
        <f t="shared" si="4"/>
        <v>0.007766203703703706</v>
      </c>
      <c r="I44" s="19">
        <f>F44-INDEX($F$4:$F$123,MATCH(D44,$D$4:$D$123,0))</f>
        <v>0.0068402777777777785</v>
      </c>
    </row>
    <row r="45" spans="1:9" s="1" customFormat="1" ht="15" customHeight="1">
      <c r="A45" s="48">
        <v>42</v>
      </c>
      <c r="B45" s="50" t="s">
        <v>106</v>
      </c>
      <c r="C45" s="50" t="s">
        <v>19</v>
      </c>
      <c r="D45" s="51" t="str">
        <f>IF(AND(1946&lt;=C45,C45&lt;=1950),"H",IF(AND(1976&lt;=C45,C45&lt;=1980),"B",IF(AND(1971&lt;=C45,C45&lt;=1975),"C",IF(AND(1966&lt;=C45,C45&lt;=1970),"D",IF(AND(1961&lt;=C45,C45&lt;=1965),"E",IF(AND(1956&lt;=C45,C45&lt;=1960),"F",IF(AND(1951&lt;=C45,C45&lt;=1955),"G","ALTRO")))))))</f>
        <v>ALTRO</v>
      </c>
      <c r="E45" s="49" t="s">
        <v>46</v>
      </c>
      <c r="F45" s="52">
        <v>0.023703703703703703</v>
      </c>
      <c r="G45" s="18" t="str">
        <f t="shared" si="0"/>
        <v>6.50/km</v>
      </c>
      <c r="H45" s="19">
        <f t="shared" si="4"/>
        <v>0.00795138888888889</v>
      </c>
      <c r="I45" s="19">
        <f>F45-INDEX($F$4:$F$123,MATCH(D45,$D$4:$D$123,0))</f>
        <v>0.0070254629629629625</v>
      </c>
    </row>
    <row r="46" spans="1:9" s="1" customFormat="1" ht="15" customHeight="1">
      <c r="A46" s="48">
        <v>43</v>
      </c>
      <c r="B46" s="50" t="s">
        <v>107</v>
      </c>
      <c r="C46" s="50" t="s">
        <v>108</v>
      </c>
      <c r="D46" s="51" t="s">
        <v>207</v>
      </c>
      <c r="E46" s="53" t="s">
        <v>200</v>
      </c>
      <c r="F46" s="52">
        <v>0.023819444444444445</v>
      </c>
      <c r="G46" s="18" t="str">
        <f t="shared" si="0"/>
        <v>6.52/km</v>
      </c>
      <c r="H46" s="19">
        <f t="shared" si="4"/>
        <v>0.008067129629629632</v>
      </c>
      <c r="I46" s="19">
        <f>F46-INDEX($F$4:$F$123,MATCH(D46,$D$4:$D$123,0))</f>
        <v>0.0032523148148148155</v>
      </c>
    </row>
    <row r="47" spans="1:9" s="1" customFormat="1" ht="15" customHeight="1">
      <c r="A47" s="48">
        <v>44</v>
      </c>
      <c r="B47" s="49" t="s">
        <v>109</v>
      </c>
      <c r="C47" s="50" t="s">
        <v>31</v>
      </c>
      <c r="D47" s="51" t="str">
        <f>IF(AND(1946&lt;=C47,C47&lt;=1950),"H",IF(AND(1976&lt;=C47,C47&lt;=1980),"B",IF(AND(1971&lt;=C47,C47&lt;=1975),"C",IF(AND(1966&lt;=C47,C47&lt;=1970),"D",IF(AND(1961&lt;=C47,C47&lt;=1965),"E",IF(AND(1956&lt;=C47,C47&lt;=1960),"F",IF(AND(1951&lt;=C47,C47&lt;=1955),"G","ALTRO")))))))</f>
        <v>ALTRO</v>
      </c>
      <c r="E47" s="49" t="s">
        <v>203</v>
      </c>
      <c r="F47" s="52">
        <v>0.023923611111111114</v>
      </c>
      <c r="G47" s="18" t="str">
        <f t="shared" si="0"/>
        <v>6.53/km</v>
      </c>
      <c r="H47" s="19">
        <f t="shared" si="4"/>
        <v>0.008171296296296301</v>
      </c>
      <c r="I47" s="19">
        <f>F47-INDEX($F$4:$F$123,MATCH(D47,$D$4:$D$123,0))</f>
        <v>0.007245370370370374</v>
      </c>
    </row>
    <row r="48" spans="1:9" s="1" customFormat="1" ht="15" customHeight="1">
      <c r="A48" s="48">
        <v>45</v>
      </c>
      <c r="B48" s="50" t="s">
        <v>107</v>
      </c>
      <c r="C48" s="50" t="s">
        <v>20</v>
      </c>
      <c r="D48" s="51" t="s">
        <v>196</v>
      </c>
      <c r="E48" s="49" t="s">
        <v>200</v>
      </c>
      <c r="F48" s="52">
        <v>0.024085648148148148</v>
      </c>
      <c r="G48" s="18" t="str">
        <f t="shared" si="0"/>
        <v>6.56/km</v>
      </c>
      <c r="H48" s="19">
        <f t="shared" si="4"/>
        <v>0.008333333333333335</v>
      </c>
      <c r="I48" s="19">
        <f>F48-INDEX($F$4:$F$123,MATCH(D48,$D$4:$D$123,0))</f>
        <v>0.008333333333333335</v>
      </c>
    </row>
    <row r="49" spans="1:9" s="1" customFormat="1" ht="15" customHeight="1">
      <c r="A49" s="48">
        <v>46</v>
      </c>
      <c r="B49" s="50" t="s">
        <v>110</v>
      </c>
      <c r="C49" s="50" t="s">
        <v>23</v>
      </c>
      <c r="D49" s="51" t="str">
        <f>IF(AND(1946&lt;=C49,C49&lt;=1950),"H",IF(AND(1976&lt;=C49,C49&lt;=1980),"B",IF(AND(1971&lt;=C49,C49&lt;=1975),"C",IF(AND(1966&lt;=C49,C49&lt;=1970),"D",IF(AND(1961&lt;=C49,C49&lt;=1965),"E",IF(AND(1956&lt;=C49,C49&lt;=1960),"F",IF(AND(1951&lt;=C49,C49&lt;=1955),"G","ALTRO")))))))</f>
        <v>ALTRO</v>
      </c>
      <c r="E49" s="49" t="s">
        <v>222</v>
      </c>
      <c r="F49" s="52">
        <v>0.024363425925925927</v>
      </c>
      <c r="G49" s="18" t="str">
        <f t="shared" si="0"/>
        <v>7.01/km</v>
      </c>
      <c r="H49" s="19">
        <f t="shared" si="4"/>
        <v>0.008611111111111115</v>
      </c>
      <c r="I49" s="19">
        <f>F49-INDEX($F$4:$F$123,MATCH(D49,$D$4:$D$123,0))</f>
        <v>0.007685185185185187</v>
      </c>
    </row>
    <row r="50" spans="1:9" s="1" customFormat="1" ht="15" customHeight="1">
      <c r="A50" s="48">
        <v>47</v>
      </c>
      <c r="B50" s="50" t="s">
        <v>111</v>
      </c>
      <c r="C50" s="50" t="s">
        <v>112</v>
      </c>
      <c r="D50" s="51" t="str">
        <f>IF(AND(1946&lt;=C50,C50&lt;=1950),"H",IF(AND(1976&lt;=C50,C50&lt;=1980),"B",IF(AND(1971&lt;=C50,C50&lt;=1975),"C",IF(AND(1966&lt;=C50,C50&lt;=1970),"D",IF(AND(1961&lt;=C50,C50&lt;=1965),"E",IF(AND(1956&lt;=C50,C50&lt;=1960),"F",IF(AND(1951&lt;=C50,C50&lt;=1955),"G","ALTRO")))))))</f>
        <v>ALTRO</v>
      </c>
      <c r="E50" s="49" t="s">
        <v>223</v>
      </c>
      <c r="F50" s="52">
        <v>0.024386574074074074</v>
      </c>
      <c r="G50" s="18" t="str">
        <f t="shared" si="0"/>
        <v>7.01/km</v>
      </c>
      <c r="H50" s="19">
        <f t="shared" si="4"/>
        <v>0.008634259259259262</v>
      </c>
      <c r="I50" s="19">
        <f>F50-INDEX($F$4:$F$123,MATCH(D50,$D$4:$D$123,0))</f>
        <v>0.007708333333333334</v>
      </c>
    </row>
    <row r="51" spans="1:9" s="1" customFormat="1" ht="15" customHeight="1">
      <c r="A51" s="48">
        <v>48</v>
      </c>
      <c r="B51" s="49" t="s">
        <v>113</v>
      </c>
      <c r="C51" s="50" t="s">
        <v>114</v>
      </c>
      <c r="D51" s="51" t="s">
        <v>219</v>
      </c>
      <c r="E51" s="49" t="s">
        <v>203</v>
      </c>
      <c r="F51" s="52">
        <v>0.024513888888888887</v>
      </c>
      <c r="G51" s="18" t="str">
        <f t="shared" si="0"/>
        <v>7.04/km</v>
      </c>
      <c r="H51" s="19">
        <f t="shared" si="4"/>
        <v>0.008761574074074074</v>
      </c>
      <c r="I51" s="19">
        <f>F51-INDEX($F$4:$F$123,MATCH(D51,$D$4:$D$123,0))</f>
        <v>0.0010300925925925894</v>
      </c>
    </row>
    <row r="52" spans="1:9" s="1" customFormat="1" ht="15" customHeight="1">
      <c r="A52" s="48">
        <v>49</v>
      </c>
      <c r="B52" s="49" t="s">
        <v>115</v>
      </c>
      <c r="C52" s="50" t="s">
        <v>116</v>
      </c>
      <c r="D52" s="51" t="s">
        <v>205</v>
      </c>
      <c r="E52" s="49" t="s">
        <v>203</v>
      </c>
      <c r="F52" s="52">
        <v>0.024525462962962968</v>
      </c>
      <c r="G52" s="18" t="str">
        <f t="shared" si="0"/>
        <v>7.04/km</v>
      </c>
      <c r="H52" s="19">
        <f t="shared" si="4"/>
        <v>0.008773148148148155</v>
      </c>
      <c r="I52" s="19">
        <f>F52-INDEX($F$4:$F$123,MATCH(D52,$D$4:$D$123,0))</f>
        <v>0.004699074074074078</v>
      </c>
    </row>
    <row r="53" spans="1:9" s="3" customFormat="1" ht="15" customHeight="1">
      <c r="A53" s="48">
        <v>50</v>
      </c>
      <c r="B53" s="50" t="s">
        <v>117</v>
      </c>
      <c r="C53" s="50" t="s">
        <v>118</v>
      </c>
      <c r="D53" s="51" t="s">
        <v>219</v>
      </c>
      <c r="E53" s="49" t="s">
        <v>200</v>
      </c>
      <c r="F53" s="52">
        <v>0.024675925925925924</v>
      </c>
      <c r="G53" s="18" t="str">
        <f t="shared" si="0"/>
        <v>7.06/km</v>
      </c>
      <c r="H53" s="19">
        <f t="shared" si="4"/>
        <v>0.008923611111111111</v>
      </c>
      <c r="I53" s="19">
        <f>F53-INDEX($F$4:$F$123,MATCH(D53,$D$4:$D$123,0))</f>
        <v>0.0011921296296296263</v>
      </c>
    </row>
    <row r="54" spans="1:9" s="1" customFormat="1" ht="15" customHeight="1">
      <c r="A54" s="48">
        <v>51</v>
      </c>
      <c r="B54" s="50" t="s">
        <v>119</v>
      </c>
      <c r="C54" s="50" t="s">
        <v>30</v>
      </c>
      <c r="D54" s="51" t="s">
        <v>217</v>
      </c>
      <c r="E54" s="49" t="s">
        <v>220</v>
      </c>
      <c r="F54" s="52">
        <v>0.024907407407407406</v>
      </c>
      <c r="G54" s="18" t="str">
        <f t="shared" si="0"/>
        <v>7.10/km</v>
      </c>
      <c r="H54" s="19">
        <f t="shared" si="4"/>
        <v>0.009155092592592593</v>
      </c>
      <c r="I54" s="19">
        <f>F54-INDEX($F$4:$F$123,MATCH(D54,$D$4:$D$123,0))</f>
        <v>0.002175925925925925</v>
      </c>
    </row>
    <row r="55" spans="1:9" s="1" customFormat="1" ht="15" customHeight="1">
      <c r="A55" s="48">
        <v>52</v>
      </c>
      <c r="B55" s="50" t="s">
        <v>120</v>
      </c>
      <c r="C55" s="50" t="s">
        <v>121</v>
      </c>
      <c r="D55" s="51" t="s">
        <v>207</v>
      </c>
      <c r="E55" s="49" t="s">
        <v>200</v>
      </c>
      <c r="F55" s="52">
        <v>0.02521990740740741</v>
      </c>
      <c r="G55" s="18" t="str">
        <f t="shared" si="0"/>
        <v>7.16/km</v>
      </c>
      <c r="H55" s="19">
        <f t="shared" si="4"/>
        <v>0.009467592592592597</v>
      </c>
      <c r="I55" s="19">
        <f>F55-INDEX($F$4:$F$123,MATCH(D55,$D$4:$D$123,0))</f>
        <v>0.00465277777777778</v>
      </c>
    </row>
    <row r="56" spans="1:9" s="1" customFormat="1" ht="15" customHeight="1">
      <c r="A56" s="48">
        <v>53</v>
      </c>
      <c r="B56" s="50" t="s">
        <v>122</v>
      </c>
      <c r="C56" s="50" t="s">
        <v>16</v>
      </c>
      <c r="D56" s="51" t="str">
        <f>IF(AND(1946&lt;=C56,C56&lt;=1950),"H",IF(AND(1976&lt;=C56,C56&lt;=1980),"B",IF(AND(1971&lt;=C56,C56&lt;=1975),"C",IF(AND(1966&lt;=C56,C56&lt;=1970),"D",IF(AND(1961&lt;=C56,C56&lt;=1965),"E",IF(AND(1956&lt;=C56,C56&lt;=1960),"F",IF(AND(1951&lt;=C56,C56&lt;=1955),"G","ALTRO")))))))</f>
        <v>ALTRO</v>
      </c>
      <c r="E56" s="49" t="s">
        <v>224</v>
      </c>
      <c r="F56" s="52">
        <v>0.0253125</v>
      </c>
      <c r="G56" s="18" t="str">
        <f t="shared" si="0"/>
        <v>7.17/km</v>
      </c>
      <c r="H56" s="19">
        <f t="shared" si="4"/>
        <v>0.009560185185185189</v>
      </c>
      <c r="I56" s="19">
        <f>F56-INDEX($F$4:$F$123,MATCH(D56,$D$4:$D$123,0))</f>
        <v>0.008634259259259262</v>
      </c>
    </row>
    <row r="57" spans="1:9" s="1" customFormat="1" ht="15" customHeight="1">
      <c r="A57" s="48">
        <v>54</v>
      </c>
      <c r="B57" s="49" t="s">
        <v>123</v>
      </c>
      <c r="C57" s="50" t="s">
        <v>124</v>
      </c>
      <c r="D57" s="51" t="s">
        <v>225</v>
      </c>
      <c r="E57" s="49" t="s">
        <v>212</v>
      </c>
      <c r="F57" s="52">
        <v>0.025370370370370366</v>
      </c>
      <c r="G57" s="18" t="str">
        <f t="shared" si="0"/>
        <v>7.18/km</v>
      </c>
      <c r="H57" s="19">
        <f t="shared" si="4"/>
        <v>0.009618055555555553</v>
      </c>
      <c r="I57" s="19">
        <f>F57-INDEX($F$4:$F$123,MATCH(D57,$D$4:$D$123,0))</f>
        <v>0</v>
      </c>
    </row>
    <row r="58" spans="1:9" s="1" customFormat="1" ht="15" customHeight="1">
      <c r="A58" s="48">
        <v>55</v>
      </c>
      <c r="B58" s="49" t="s">
        <v>123</v>
      </c>
      <c r="C58" s="50" t="s">
        <v>125</v>
      </c>
      <c r="D58" s="51" t="str">
        <f>IF(AND(1946&lt;=C58,C58&lt;=1950),"H",IF(AND(1976&lt;=C58,C58&lt;=1980),"B",IF(AND(1971&lt;=C58,C58&lt;=1975),"C",IF(AND(1966&lt;=C58,C58&lt;=1970),"D",IF(AND(1961&lt;=C58,C58&lt;=1965),"E",IF(AND(1956&lt;=C58,C58&lt;=1960),"F",IF(AND(1951&lt;=C58,C58&lt;=1955),"G","ALTRO")))))))</f>
        <v>ALTRO</v>
      </c>
      <c r="E58" s="49" t="s">
        <v>212</v>
      </c>
      <c r="F58" s="52">
        <v>0.025381944444444443</v>
      </c>
      <c r="G58" s="18" t="str">
        <f t="shared" si="0"/>
        <v>7.19/km</v>
      </c>
      <c r="H58" s="19">
        <f t="shared" si="4"/>
        <v>0.00962962962962963</v>
      </c>
      <c r="I58" s="19">
        <f>F58-INDEX($F$4:$F$123,MATCH(D58,$D$4:$D$123,0))</f>
        <v>0.008703703703703703</v>
      </c>
    </row>
    <row r="59" spans="1:9" s="1" customFormat="1" ht="15" customHeight="1">
      <c r="A59" s="48">
        <v>56</v>
      </c>
      <c r="B59" s="49" t="s">
        <v>126</v>
      </c>
      <c r="C59" s="50" t="s">
        <v>32</v>
      </c>
      <c r="D59" s="51" t="str">
        <f>IF(AND(1946&lt;=C59,C59&lt;=1950),"H",IF(AND(1976&lt;=C59,C59&lt;=1980),"B",IF(AND(1971&lt;=C59,C59&lt;=1975),"C",IF(AND(1966&lt;=C59,C59&lt;=1970),"D",IF(AND(1961&lt;=C59,C59&lt;=1965),"E",IF(AND(1956&lt;=C59,C59&lt;=1960),"F",IF(AND(1951&lt;=C59,C59&lt;=1955),"G","ALTRO")))))))</f>
        <v>ALTRO</v>
      </c>
      <c r="E59" s="49" t="s">
        <v>203</v>
      </c>
      <c r="F59" s="52">
        <v>0.02578703703703704</v>
      </c>
      <c r="G59" s="18" t="str">
        <f t="shared" si="0"/>
        <v>7.26/km</v>
      </c>
      <c r="H59" s="19">
        <f t="shared" si="4"/>
        <v>0.010034722222222226</v>
      </c>
      <c r="I59" s="19">
        <f>F59-INDEX($F$4:$F$123,MATCH(D59,$D$4:$D$123,0))</f>
        <v>0.009108796296296299</v>
      </c>
    </row>
    <row r="60" spans="1:9" s="1" customFormat="1" ht="15" customHeight="1">
      <c r="A60" s="48">
        <v>57</v>
      </c>
      <c r="B60" s="50" t="s">
        <v>127</v>
      </c>
      <c r="C60" s="50" t="s">
        <v>37</v>
      </c>
      <c r="D60" s="51" t="str">
        <f>IF(AND(1946&lt;=C60,C60&lt;=1950),"H",IF(AND(1976&lt;=C60,C60&lt;=1980),"B",IF(AND(1971&lt;=C60,C60&lt;=1975),"C",IF(AND(1966&lt;=C60,C60&lt;=1970),"D",IF(AND(1961&lt;=C60,C60&lt;=1965),"E",IF(AND(1956&lt;=C60,C60&lt;=1960),"F",IF(AND(1951&lt;=C60,C60&lt;=1955),"G","ALTRO")))))))</f>
        <v>ALTRO</v>
      </c>
      <c r="E60" s="49" t="s">
        <v>226</v>
      </c>
      <c r="F60" s="52">
        <v>0.0259375</v>
      </c>
      <c r="G60" s="18" t="str">
        <f t="shared" si="0"/>
        <v>7.28/km</v>
      </c>
      <c r="H60" s="19">
        <f t="shared" si="4"/>
        <v>0.010185185185185186</v>
      </c>
      <c r="I60" s="19">
        <f>F60-INDEX($F$4:$F$123,MATCH(D60,$D$4:$D$123,0))</f>
        <v>0.009259259259259259</v>
      </c>
    </row>
    <row r="61" spans="1:9" s="1" customFormat="1" ht="15" customHeight="1">
      <c r="A61" s="48">
        <v>58</v>
      </c>
      <c r="B61" s="50" t="s">
        <v>128</v>
      </c>
      <c r="C61" s="50" t="s">
        <v>24</v>
      </c>
      <c r="D61" s="51" t="str">
        <f>IF(AND(1946&lt;=C61,C61&lt;=1950),"H",IF(AND(1976&lt;=C61,C61&lt;=1980),"B",IF(AND(1971&lt;=C61,C61&lt;=1975),"C",IF(AND(1966&lt;=C61,C61&lt;=1970),"D",IF(AND(1961&lt;=C61,C61&lt;=1965),"E",IF(AND(1956&lt;=C61,C61&lt;=1960),"F",IF(AND(1951&lt;=C61,C61&lt;=1955),"G","ALTRO")))))))</f>
        <v>ALTRO</v>
      </c>
      <c r="E61" s="49" t="s">
        <v>200</v>
      </c>
      <c r="F61" s="52">
        <v>0.026087962962962966</v>
      </c>
      <c r="G61" s="18" t="str">
        <f t="shared" si="0"/>
        <v>7.31/km</v>
      </c>
      <c r="H61" s="19">
        <f t="shared" si="4"/>
        <v>0.010335648148148153</v>
      </c>
      <c r="I61" s="19">
        <f>F61-INDEX($F$4:$F$123,MATCH(D61,$D$4:$D$123,0))</f>
        <v>0.009409722222222226</v>
      </c>
    </row>
    <row r="62" spans="1:9" s="1" customFormat="1" ht="15" customHeight="1">
      <c r="A62" s="48">
        <v>59</v>
      </c>
      <c r="B62" s="50" t="s">
        <v>129</v>
      </c>
      <c r="C62" s="50" t="s">
        <v>105</v>
      </c>
      <c r="D62" s="51" t="s">
        <v>219</v>
      </c>
      <c r="E62" s="49" t="s">
        <v>197</v>
      </c>
      <c r="F62" s="52">
        <v>0.026168981481481477</v>
      </c>
      <c r="G62" s="18" t="str">
        <f t="shared" si="0"/>
        <v>7.32/km</v>
      </c>
      <c r="H62" s="19">
        <f t="shared" si="4"/>
        <v>0.010416666666666664</v>
      </c>
      <c r="I62" s="19">
        <f>F62-INDEX($F$4:$F$123,MATCH(D62,$D$4:$D$123,0))</f>
        <v>0.0026851851851851793</v>
      </c>
    </row>
    <row r="63" spans="1:9" s="1" customFormat="1" ht="15" customHeight="1">
      <c r="A63" s="48">
        <v>60</v>
      </c>
      <c r="B63" s="50" t="s">
        <v>43</v>
      </c>
      <c r="C63" s="50" t="s">
        <v>29</v>
      </c>
      <c r="D63" s="51" t="s">
        <v>225</v>
      </c>
      <c r="E63" s="49" t="s">
        <v>206</v>
      </c>
      <c r="F63" s="52">
        <v>0.026180555555555558</v>
      </c>
      <c r="G63" s="18" t="str">
        <f t="shared" si="0"/>
        <v>7.32/km</v>
      </c>
      <c r="H63" s="19">
        <f t="shared" si="4"/>
        <v>0.010428240740740745</v>
      </c>
      <c r="I63" s="19">
        <f>F63-INDEX($F$4:$F$123,MATCH(D63,$D$4:$D$123,0))</f>
        <v>0.0008101851851851916</v>
      </c>
    </row>
    <row r="64" spans="1:9" s="1" customFormat="1" ht="15" customHeight="1">
      <c r="A64" s="48">
        <v>61</v>
      </c>
      <c r="B64" s="49" t="s">
        <v>130</v>
      </c>
      <c r="C64" s="50" t="s">
        <v>131</v>
      </c>
      <c r="D64" s="51" t="s">
        <v>205</v>
      </c>
      <c r="E64" s="49" t="s">
        <v>203</v>
      </c>
      <c r="F64" s="52">
        <v>0.026203703703703705</v>
      </c>
      <c r="G64" s="18" t="str">
        <f t="shared" si="0"/>
        <v>7.33/km</v>
      </c>
      <c r="H64" s="19">
        <f t="shared" si="4"/>
        <v>0.010451388888888892</v>
      </c>
      <c r="I64" s="19">
        <f>F64-INDEX($F$4:$F$123,MATCH(D64,$D$4:$D$123,0))</f>
        <v>0.006377314814814815</v>
      </c>
    </row>
    <row r="65" spans="1:9" s="1" customFormat="1" ht="15" customHeight="1">
      <c r="A65" s="48">
        <v>62</v>
      </c>
      <c r="B65" s="49" t="s">
        <v>132</v>
      </c>
      <c r="C65" s="50" t="s">
        <v>133</v>
      </c>
      <c r="D65" s="51" t="s">
        <v>205</v>
      </c>
      <c r="E65" s="49" t="s">
        <v>203</v>
      </c>
      <c r="F65" s="52">
        <v>0.026226851851851852</v>
      </c>
      <c r="G65" s="18" t="str">
        <f t="shared" si="0"/>
        <v>7.33/km</v>
      </c>
      <c r="H65" s="19">
        <f t="shared" si="4"/>
        <v>0.01047453703703704</v>
      </c>
      <c r="I65" s="19">
        <f>F65-INDEX($F$4:$F$123,MATCH(D65,$D$4:$D$123,0))</f>
        <v>0.006400462962962962</v>
      </c>
    </row>
    <row r="66" spans="1:9" s="1" customFormat="1" ht="15" customHeight="1">
      <c r="A66" s="48">
        <v>63</v>
      </c>
      <c r="B66" s="49" t="s">
        <v>134</v>
      </c>
      <c r="C66" s="50" t="s">
        <v>30</v>
      </c>
      <c r="D66" s="51" t="s">
        <v>196</v>
      </c>
      <c r="E66" s="53" t="s">
        <v>200</v>
      </c>
      <c r="F66" s="52">
        <v>0.026377314814814815</v>
      </c>
      <c r="G66" s="18" t="str">
        <f t="shared" si="0"/>
        <v>7.36/km</v>
      </c>
      <c r="H66" s="19">
        <f t="shared" si="4"/>
        <v>0.010625000000000002</v>
      </c>
      <c r="I66" s="19">
        <f>F66-INDEX($F$4:$F$123,MATCH(D66,$D$4:$D$123,0))</f>
        <v>0.010625000000000002</v>
      </c>
    </row>
    <row r="67" spans="1:9" s="1" customFormat="1" ht="15" customHeight="1">
      <c r="A67" s="48">
        <v>64</v>
      </c>
      <c r="B67" s="50" t="s">
        <v>135</v>
      </c>
      <c r="C67" s="50" t="s">
        <v>36</v>
      </c>
      <c r="D67" s="51" t="str">
        <f>IF(AND(1946&lt;=C67,C67&lt;=1950),"H",IF(AND(1976&lt;=C67,C67&lt;=1980),"B",IF(AND(1971&lt;=C67,C67&lt;=1975),"C",IF(AND(1966&lt;=C67,C67&lt;=1970),"D",IF(AND(1961&lt;=C67,C67&lt;=1965),"E",IF(AND(1956&lt;=C67,C67&lt;=1960),"F",IF(AND(1951&lt;=C67,C67&lt;=1955),"G","ALTRO")))))))</f>
        <v>ALTRO</v>
      </c>
      <c r="E67" s="49" t="s">
        <v>46</v>
      </c>
      <c r="F67" s="52">
        <v>0.026412037037037036</v>
      </c>
      <c r="G67" s="18" t="str">
        <f t="shared" si="0"/>
        <v>7.36/km</v>
      </c>
      <c r="H67" s="19">
        <f t="shared" si="4"/>
        <v>0.010659722222222223</v>
      </c>
      <c r="I67" s="19">
        <f>F67-INDEX($F$4:$F$123,MATCH(D67,$D$4:$D$123,0))</f>
        <v>0.009733796296296296</v>
      </c>
    </row>
    <row r="68" spans="1:9" s="1" customFormat="1" ht="15" customHeight="1">
      <c r="A68" s="48">
        <v>65</v>
      </c>
      <c r="B68" s="49" t="s">
        <v>134</v>
      </c>
      <c r="C68" s="50" t="s">
        <v>62</v>
      </c>
      <c r="D68" s="51" t="s">
        <v>196</v>
      </c>
      <c r="E68" s="53" t="s">
        <v>200</v>
      </c>
      <c r="F68" s="52">
        <v>0.026759259259259257</v>
      </c>
      <c r="G68" s="18" t="str">
        <f aca="true" t="shared" si="6" ref="G68:G123">TEXT(INT((HOUR(F68)*3600+MINUTE(F68)*60+SECOND(F68))/$I$2/60),"0")&amp;"."&amp;TEXT(MOD((HOUR(F68)*3600+MINUTE(F68)*60+SECOND(F68))/$I$2,60),"00")&amp;"/km"</f>
        <v>7.42/km</v>
      </c>
      <c r="H68" s="19">
        <f t="shared" si="4"/>
        <v>0.011006944444444444</v>
      </c>
      <c r="I68" s="19">
        <f>F68-INDEX($F$4:$F$123,MATCH(D68,$D$4:$D$123,0))</f>
        <v>0.011006944444444444</v>
      </c>
    </row>
    <row r="69" spans="1:9" s="1" customFormat="1" ht="15" customHeight="1">
      <c r="A69" s="48">
        <v>66</v>
      </c>
      <c r="B69" s="49" t="s">
        <v>58</v>
      </c>
      <c r="C69" s="50" t="s">
        <v>136</v>
      </c>
      <c r="D69" s="51" t="s">
        <v>196</v>
      </c>
      <c r="E69" s="53" t="s">
        <v>200</v>
      </c>
      <c r="F69" s="52">
        <v>0.02677083333333333</v>
      </c>
      <c r="G69" s="18" t="str">
        <f t="shared" si="6"/>
        <v>7.43/km</v>
      </c>
      <c r="H69" s="19">
        <f t="shared" si="4"/>
        <v>0.011018518518518518</v>
      </c>
      <c r="I69" s="19">
        <f>F69-INDEX($F$4:$F$123,MATCH(D69,$D$4:$D$123,0))</f>
        <v>0.011018518518518518</v>
      </c>
    </row>
    <row r="70" spans="1:9" s="1" customFormat="1" ht="15" customHeight="1">
      <c r="A70" s="48">
        <v>67</v>
      </c>
      <c r="B70" s="49" t="s">
        <v>137</v>
      </c>
      <c r="C70" s="50" t="s">
        <v>23</v>
      </c>
      <c r="D70" s="51" t="str">
        <f>IF(AND(1946&lt;=C70,C70&lt;=1950),"H",IF(AND(1976&lt;=C70,C70&lt;=1980),"B",IF(AND(1971&lt;=C70,C70&lt;=1975),"C",IF(AND(1966&lt;=C70,C70&lt;=1970),"D",IF(AND(1961&lt;=C70,C70&lt;=1965),"E",IF(AND(1956&lt;=C70,C70&lt;=1960),"F",IF(AND(1951&lt;=C70,C70&lt;=1955),"G","ALTRO")))))))</f>
        <v>ALTRO</v>
      </c>
      <c r="E70" s="49" t="s">
        <v>203</v>
      </c>
      <c r="F70" s="52">
        <v>0.027210648148148147</v>
      </c>
      <c r="G70" s="18" t="str">
        <f t="shared" si="6"/>
        <v>7.50/km</v>
      </c>
      <c r="H70" s="19">
        <f t="shared" si="4"/>
        <v>0.011458333333333334</v>
      </c>
      <c r="I70" s="19">
        <f>F70-INDEX($F$4:$F$123,MATCH(D70,$D$4:$D$123,0))</f>
        <v>0.010532407407407407</v>
      </c>
    </row>
    <row r="71" spans="1:9" s="1" customFormat="1" ht="15" customHeight="1">
      <c r="A71" s="48">
        <v>68</v>
      </c>
      <c r="B71" s="49" t="s">
        <v>138</v>
      </c>
      <c r="C71" s="50" t="s">
        <v>40</v>
      </c>
      <c r="D71" s="51" t="str">
        <f>IF(AND(1946&lt;=C71,C71&lt;=1950),"H",IF(AND(1976&lt;=C71,C71&lt;=1980),"B",IF(AND(1971&lt;=C71,C71&lt;=1975),"C",IF(AND(1966&lt;=C71,C71&lt;=1970),"D",IF(AND(1961&lt;=C71,C71&lt;=1965),"E",IF(AND(1956&lt;=C71,C71&lt;=1960),"F",IF(AND(1951&lt;=C71,C71&lt;=1955),"G","ALTRO")))))))</f>
        <v>ALTRO</v>
      </c>
      <c r="E71" s="49" t="s">
        <v>203</v>
      </c>
      <c r="F71" s="52">
        <v>0.027210648148148147</v>
      </c>
      <c r="G71" s="18" t="str">
        <f t="shared" si="6"/>
        <v>7.50/km</v>
      </c>
      <c r="H71" s="19">
        <f t="shared" si="4"/>
        <v>0.011458333333333334</v>
      </c>
      <c r="I71" s="19">
        <f>F71-INDEX($F$4:$F$123,MATCH(D71,$D$4:$D$123,0))</f>
        <v>0.010532407407407407</v>
      </c>
    </row>
    <row r="72" spans="1:9" s="1" customFormat="1" ht="15" customHeight="1">
      <c r="A72" s="48">
        <v>69</v>
      </c>
      <c r="B72" s="50" t="s">
        <v>59</v>
      </c>
      <c r="C72" s="50" t="s">
        <v>35</v>
      </c>
      <c r="D72" s="51" t="str">
        <f>IF(AND(1946&lt;=C72,C72&lt;=1950),"H",IF(AND(1976&lt;=C72,C72&lt;=1980),"B",IF(AND(1971&lt;=C72,C72&lt;=1975),"C",IF(AND(1966&lt;=C72,C72&lt;=1970),"D",IF(AND(1961&lt;=C72,C72&lt;=1965),"E",IF(AND(1956&lt;=C72,C72&lt;=1960),"F",IF(AND(1951&lt;=C72,C72&lt;=1955),"G","ALTRO")))))))</f>
        <v>ALTRO</v>
      </c>
      <c r="E72" s="49" t="s">
        <v>227</v>
      </c>
      <c r="F72" s="52">
        <v>0.027789351851851853</v>
      </c>
      <c r="G72" s="18" t="str">
        <f t="shared" si="6"/>
        <v>8.00/km</v>
      </c>
      <c r="H72" s="19">
        <f t="shared" si="4"/>
        <v>0.01203703703703704</v>
      </c>
      <c r="I72" s="19">
        <f>F72-INDEX($F$4:$F$123,MATCH(D72,$D$4:$D$123,0))</f>
        <v>0.011111111111111113</v>
      </c>
    </row>
    <row r="73" spans="1:9" s="1" customFormat="1" ht="15" customHeight="1">
      <c r="A73" s="48">
        <v>70</v>
      </c>
      <c r="B73" s="50" t="s">
        <v>95</v>
      </c>
      <c r="C73" s="50" t="s">
        <v>108</v>
      </c>
      <c r="D73" s="51" t="s">
        <v>228</v>
      </c>
      <c r="E73" s="53" t="s">
        <v>200</v>
      </c>
      <c r="F73" s="52">
        <v>0.027881944444444445</v>
      </c>
      <c r="G73" s="18" t="str">
        <f t="shared" si="6"/>
        <v>8.02/km</v>
      </c>
      <c r="H73" s="19">
        <f t="shared" si="4"/>
        <v>0.012129629629629633</v>
      </c>
      <c r="I73" s="19">
        <f>F73-INDEX($F$4:$F$123,MATCH(D73,$D$4:$D$123,0))</f>
        <v>0</v>
      </c>
    </row>
    <row r="74" spans="1:9" s="1" customFormat="1" ht="15" customHeight="1">
      <c r="A74" s="48">
        <v>71</v>
      </c>
      <c r="B74" s="50" t="s">
        <v>139</v>
      </c>
      <c r="C74" s="50" t="s">
        <v>19</v>
      </c>
      <c r="D74" s="51" t="str">
        <f>IF(AND(1946&lt;=C74,C74&lt;=1950),"H",IF(AND(1976&lt;=C74,C74&lt;=1980),"B",IF(AND(1971&lt;=C74,C74&lt;=1975),"C",IF(AND(1966&lt;=C74,C74&lt;=1970),"D",IF(AND(1961&lt;=C74,C74&lt;=1965),"E",IF(AND(1956&lt;=C74,C74&lt;=1960),"F",IF(AND(1951&lt;=C74,C74&lt;=1955),"G","ALTRO")))))))</f>
        <v>ALTRO</v>
      </c>
      <c r="E74" s="49" t="s">
        <v>200</v>
      </c>
      <c r="F74" s="52">
        <v>0.027893518518518515</v>
      </c>
      <c r="G74" s="18" t="str">
        <f t="shared" si="6"/>
        <v>8.02/km</v>
      </c>
      <c r="H74" s="19">
        <f t="shared" si="4"/>
        <v>0.012141203703703703</v>
      </c>
      <c r="I74" s="19">
        <f>F74-INDEX($F$4:$F$123,MATCH(D74,$D$4:$D$123,0))</f>
        <v>0.011215277777777775</v>
      </c>
    </row>
    <row r="75" spans="1:9" s="1" customFormat="1" ht="15" customHeight="1">
      <c r="A75" s="48">
        <v>72</v>
      </c>
      <c r="B75" s="50" t="s">
        <v>140</v>
      </c>
      <c r="C75" s="50" t="s">
        <v>23</v>
      </c>
      <c r="D75" s="51" t="str">
        <f>IF(AND(1946&lt;=C75,C75&lt;=1950),"H",IF(AND(1976&lt;=C75,C75&lt;=1980),"B",IF(AND(1971&lt;=C75,C75&lt;=1975),"C",IF(AND(1966&lt;=C75,C75&lt;=1970),"D",IF(AND(1961&lt;=C75,C75&lt;=1965),"E",IF(AND(1956&lt;=C75,C75&lt;=1960),"F",IF(AND(1951&lt;=C75,C75&lt;=1955),"G","ALTRO")))))))</f>
        <v>ALTRO</v>
      </c>
      <c r="E75" s="49" t="s">
        <v>212</v>
      </c>
      <c r="F75" s="52">
        <v>0.02802083333333333</v>
      </c>
      <c r="G75" s="18" t="str">
        <f t="shared" si="6"/>
        <v>8.04/km</v>
      </c>
      <c r="H75" s="19">
        <f t="shared" si="4"/>
        <v>0.012268518518518519</v>
      </c>
      <c r="I75" s="19">
        <f>F75-INDEX($F$4:$F$123,MATCH(D75,$D$4:$D$123,0))</f>
        <v>0.011342592592592592</v>
      </c>
    </row>
    <row r="76" spans="1:9" s="1" customFormat="1" ht="15" customHeight="1">
      <c r="A76" s="59">
        <v>73</v>
      </c>
      <c r="B76" s="62" t="s">
        <v>141</v>
      </c>
      <c r="C76" s="60" t="s">
        <v>142</v>
      </c>
      <c r="D76" s="61" t="s">
        <v>229</v>
      </c>
      <c r="E76" s="62" t="s">
        <v>12</v>
      </c>
      <c r="F76" s="63">
        <v>0.028310185185185185</v>
      </c>
      <c r="G76" s="22" t="str">
        <f t="shared" si="6"/>
        <v>8.09/km</v>
      </c>
      <c r="H76" s="23">
        <f t="shared" si="4"/>
        <v>0.012557870370370372</v>
      </c>
      <c r="I76" s="23">
        <f>F76-INDEX($F$4:$F$123,MATCH(D76,$D$4:$D$123,0))</f>
        <v>0</v>
      </c>
    </row>
    <row r="77" spans="1:9" s="1" customFormat="1" ht="15" customHeight="1">
      <c r="A77" s="48">
        <v>74</v>
      </c>
      <c r="B77" s="49" t="s">
        <v>123</v>
      </c>
      <c r="C77" s="50" t="s">
        <v>27</v>
      </c>
      <c r="D77" s="51" t="s">
        <v>196</v>
      </c>
      <c r="E77" s="49" t="s">
        <v>212</v>
      </c>
      <c r="F77" s="52">
        <v>0.02832175925925926</v>
      </c>
      <c r="G77" s="18" t="str">
        <f t="shared" si="6"/>
        <v>8.09/km</v>
      </c>
      <c r="H77" s="19">
        <f t="shared" si="4"/>
        <v>0.012569444444444446</v>
      </c>
      <c r="I77" s="19">
        <f>F77-INDEX($F$4:$F$123,MATCH(D77,$D$4:$D$123,0))</f>
        <v>0.012569444444444446</v>
      </c>
    </row>
    <row r="78" spans="1:9" s="1" customFormat="1" ht="15" customHeight="1">
      <c r="A78" s="48">
        <v>75</v>
      </c>
      <c r="B78" s="50" t="s">
        <v>143</v>
      </c>
      <c r="C78" s="50" t="s">
        <v>28</v>
      </c>
      <c r="D78" s="51" t="s">
        <v>196</v>
      </c>
      <c r="E78" s="49" t="s">
        <v>200</v>
      </c>
      <c r="F78" s="52">
        <v>0.028622685185185185</v>
      </c>
      <c r="G78" s="18" t="str">
        <f t="shared" si="6"/>
        <v>8.15/km</v>
      </c>
      <c r="H78" s="19">
        <f t="shared" si="4"/>
        <v>0.012870370370370372</v>
      </c>
      <c r="I78" s="19">
        <f>F78-INDEX($F$4:$F$123,MATCH(D78,$D$4:$D$123,0))</f>
        <v>0.012870370370370372</v>
      </c>
    </row>
    <row r="79" spans="1:9" s="1" customFormat="1" ht="15" customHeight="1">
      <c r="A79" s="48">
        <v>76</v>
      </c>
      <c r="B79" s="49" t="s">
        <v>123</v>
      </c>
      <c r="C79" s="50" t="s">
        <v>44</v>
      </c>
      <c r="D79" s="51" t="s">
        <v>196</v>
      </c>
      <c r="E79" s="49" t="s">
        <v>212</v>
      </c>
      <c r="F79" s="52">
        <v>0.028807870370370373</v>
      </c>
      <c r="G79" s="18" t="str">
        <f t="shared" si="6"/>
        <v>8.18/km</v>
      </c>
      <c r="H79" s="19">
        <f t="shared" si="4"/>
        <v>0.01305555555555556</v>
      </c>
      <c r="I79" s="19">
        <f>F79-INDEX($F$4:$F$123,MATCH(D79,$D$4:$D$123,0))</f>
        <v>0.01305555555555556</v>
      </c>
    </row>
    <row r="80" spans="1:9" s="3" customFormat="1" ht="15" customHeight="1">
      <c r="A80" s="48">
        <v>77</v>
      </c>
      <c r="B80" s="50" t="s">
        <v>94</v>
      </c>
      <c r="C80" s="50" t="s">
        <v>23</v>
      </c>
      <c r="D80" s="51" t="str">
        <f>IF(AND(1946&lt;=C80,C80&lt;=1950),"H",IF(AND(1976&lt;=C80,C80&lt;=1980),"B",IF(AND(1971&lt;=C80,C80&lt;=1975),"C",IF(AND(1966&lt;=C80,C80&lt;=1970),"D",IF(AND(1961&lt;=C80,C80&lt;=1965),"E",IF(AND(1956&lt;=C80,C80&lt;=1960),"F",IF(AND(1951&lt;=C80,C80&lt;=1955),"G","ALTRO")))))))</f>
        <v>ALTRO</v>
      </c>
      <c r="E80" s="49" t="s">
        <v>200</v>
      </c>
      <c r="F80" s="52">
        <v>0.02953703703703704</v>
      </c>
      <c r="G80" s="18" t="str">
        <f t="shared" si="6"/>
        <v>8.30/km</v>
      </c>
      <c r="H80" s="19">
        <f t="shared" si="4"/>
        <v>0.013784722222222226</v>
      </c>
      <c r="I80" s="19">
        <f>F80-INDEX($F$4:$F$123,MATCH(D80,$D$4:$D$123,0))</f>
        <v>0.012858796296296299</v>
      </c>
    </row>
    <row r="81" spans="1:9" s="1" customFormat="1" ht="15" customHeight="1">
      <c r="A81" s="48">
        <v>78</v>
      </c>
      <c r="B81" s="50" t="s">
        <v>144</v>
      </c>
      <c r="C81" s="50" t="s">
        <v>145</v>
      </c>
      <c r="D81" s="51" t="s">
        <v>230</v>
      </c>
      <c r="E81" s="49" t="s">
        <v>231</v>
      </c>
      <c r="F81" s="52">
        <v>0.030219907407407407</v>
      </c>
      <c r="G81" s="18" t="str">
        <f t="shared" si="6"/>
        <v>8.42/km</v>
      </c>
      <c r="H81" s="19">
        <f t="shared" si="4"/>
        <v>0.014467592592592594</v>
      </c>
      <c r="I81" s="19">
        <f>F81-INDEX($F$4:$F$123,MATCH(D81,$D$4:$D$123,0))</f>
        <v>0</v>
      </c>
    </row>
    <row r="82" spans="1:9" s="1" customFormat="1" ht="15" customHeight="1">
      <c r="A82" s="48">
        <v>79</v>
      </c>
      <c r="B82" s="50" t="s">
        <v>58</v>
      </c>
      <c r="C82" s="50" t="s">
        <v>136</v>
      </c>
      <c r="D82" s="51" t="s">
        <v>225</v>
      </c>
      <c r="E82" s="49" t="s">
        <v>206</v>
      </c>
      <c r="F82" s="52">
        <v>0.03079861111111111</v>
      </c>
      <c r="G82" s="18" t="str">
        <f t="shared" si="6"/>
        <v>8.52/km</v>
      </c>
      <c r="H82" s="19">
        <f t="shared" si="4"/>
        <v>0.015046296296296297</v>
      </c>
      <c r="I82" s="19">
        <f>F82-INDEX($F$4:$F$123,MATCH(D82,$D$4:$D$123,0))</f>
        <v>0.005428240740740744</v>
      </c>
    </row>
    <row r="83" spans="1:9" s="1" customFormat="1" ht="15" customHeight="1">
      <c r="A83" s="48">
        <v>80</v>
      </c>
      <c r="B83" s="50" t="s">
        <v>146</v>
      </c>
      <c r="C83" s="50" t="s">
        <v>21</v>
      </c>
      <c r="D83" s="51" t="str">
        <f>IF(AND(1946&lt;=C83,C83&lt;=1950),"H",IF(AND(1976&lt;=C83,C83&lt;=1980),"B",IF(AND(1971&lt;=C83,C83&lt;=1975),"C",IF(AND(1966&lt;=C83,C83&lt;=1970),"D",IF(AND(1961&lt;=C83,C83&lt;=1965),"E",IF(AND(1956&lt;=C83,C83&lt;=1960),"F",IF(AND(1951&lt;=C83,C83&lt;=1955),"G","ALTRO")))))))</f>
        <v>ALTRO</v>
      </c>
      <c r="E83" s="49" t="s">
        <v>223</v>
      </c>
      <c r="F83" s="52">
        <v>0.03116898148148148</v>
      </c>
      <c r="G83" s="18" t="str">
        <f t="shared" si="6"/>
        <v>8.59/km</v>
      </c>
      <c r="H83" s="19">
        <f t="shared" si="4"/>
        <v>0.015416666666666669</v>
      </c>
      <c r="I83" s="19">
        <f>F83-INDEX($F$4:$F$123,MATCH(D83,$D$4:$D$123,0))</f>
        <v>0.014490740740740742</v>
      </c>
    </row>
    <row r="84" spans="1:9" ht="15" customHeight="1">
      <c r="A84" s="48">
        <v>81</v>
      </c>
      <c r="B84" s="50" t="s">
        <v>147</v>
      </c>
      <c r="C84" s="50" t="s">
        <v>148</v>
      </c>
      <c r="D84" s="51" t="s">
        <v>232</v>
      </c>
      <c r="E84" s="49" t="s">
        <v>233</v>
      </c>
      <c r="F84" s="52">
        <v>0.031481481481481485</v>
      </c>
      <c r="G84" s="18" t="str">
        <f t="shared" si="6"/>
        <v>9.04/km</v>
      </c>
      <c r="H84" s="19">
        <f t="shared" si="4"/>
        <v>0.015729166666666673</v>
      </c>
      <c r="I84" s="19">
        <f>F84-INDEX($F$4:$F$123,MATCH(D84,$D$4:$D$123,0))</f>
        <v>0</v>
      </c>
    </row>
    <row r="85" spans="1:9" ht="15" customHeight="1">
      <c r="A85" s="48">
        <v>82</v>
      </c>
      <c r="B85" s="50" t="s">
        <v>149</v>
      </c>
      <c r="C85" s="50" t="s">
        <v>28</v>
      </c>
      <c r="D85" s="51" t="s">
        <v>207</v>
      </c>
      <c r="E85" s="53" t="s">
        <v>200</v>
      </c>
      <c r="F85" s="52">
        <v>0.03172453703703703</v>
      </c>
      <c r="G85" s="18" t="str">
        <f t="shared" si="6"/>
        <v>9.08/km</v>
      </c>
      <c r="H85" s="19">
        <f t="shared" si="4"/>
        <v>0.015972222222222218</v>
      </c>
      <c r="I85" s="19">
        <f>F85-INDEX($F$4:$F$123,MATCH(D85,$D$4:$D$123,0))</f>
        <v>0.0111574074074074</v>
      </c>
    </row>
    <row r="86" spans="1:9" ht="15" customHeight="1">
      <c r="A86" s="48">
        <v>83</v>
      </c>
      <c r="B86" s="50" t="s">
        <v>55</v>
      </c>
      <c r="C86" s="50" t="s">
        <v>150</v>
      </c>
      <c r="D86" s="51" t="s">
        <v>219</v>
      </c>
      <c r="E86" s="53" t="s">
        <v>200</v>
      </c>
      <c r="F86" s="52">
        <v>0.03173611111111111</v>
      </c>
      <c r="G86" s="18" t="str">
        <f t="shared" si="6"/>
        <v>9.08/km</v>
      </c>
      <c r="H86" s="19">
        <f t="shared" si="4"/>
        <v>0.015983796296296298</v>
      </c>
      <c r="I86" s="19">
        <f>F86-INDEX($F$4:$F$123,MATCH(D86,$D$4:$D$123,0))</f>
        <v>0.008252314814814813</v>
      </c>
    </row>
    <row r="87" spans="1:9" ht="15" customHeight="1">
      <c r="A87" s="48">
        <v>84</v>
      </c>
      <c r="B87" s="50" t="s">
        <v>151</v>
      </c>
      <c r="C87" s="50" t="s">
        <v>15</v>
      </c>
      <c r="D87" s="51" t="s">
        <v>234</v>
      </c>
      <c r="E87" s="53" t="s">
        <v>200</v>
      </c>
      <c r="F87" s="52">
        <v>0.03207175925925926</v>
      </c>
      <c r="G87" s="18" t="str">
        <f t="shared" si="6"/>
        <v>9.14/km</v>
      </c>
      <c r="H87" s="19">
        <f t="shared" si="4"/>
        <v>0.016319444444444445</v>
      </c>
      <c r="I87" s="19">
        <f>F87-INDEX($F$4:$F$123,MATCH(D87,$D$4:$D$123,0))</f>
        <v>0</v>
      </c>
    </row>
    <row r="88" spans="1:9" ht="15" customHeight="1">
      <c r="A88" s="48">
        <v>85</v>
      </c>
      <c r="B88" s="50" t="s">
        <v>152</v>
      </c>
      <c r="C88" s="50" t="s">
        <v>23</v>
      </c>
      <c r="D88" s="51" t="s">
        <v>235</v>
      </c>
      <c r="E88" s="49" t="s">
        <v>200</v>
      </c>
      <c r="F88" s="52">
        <v>0.03246527777777778</v>
      </c>
      <c r="G88" s="18" t="str">
        <f t="shared" si="6"/>
        <v>9.21/km</v>
      </c>
      <c r="H88" s="19">
        <f t="shared" si="4"/>
        <v>0.016712962962962968</v>
      </c>
      <c r="I88" s="19">
        <f>F88-INDEX($F$4:$F$123,MATCH(D88,$D$4:$D$123,0))</f>
        <v>0</v>
      </c>
    </row>
    <row r="89" spans="1:9" ht="15" customHeight="1">
      <c r="A89" s="48">
        <v>86</v>
      </c>
      <c r="B89" s="50" t="s">
        <v>153</v>
      </c>
      <c r="C89" s="50" t="s">
        <v>154</v>
      </c>
      <c r="D89" s="51" t="s">
        <v>225</v>
      </c>
      <c r="E89" s="49" t="s">
        <v>236</v>
      </c>
      <c r="F89" s="52">
        <v>0.032997685185185185</v>
      </c>
      <c r="G89" s="18" t="str">
        <f t="shared" si="6"/>
        <v>9.30/km</v>
      </c>
      <c r="H89" s="19">
        <f t="shared" si="4"/>
        <v>0.017245370370370373</v>
      </c>
      <c r="I89" s="19">
        <f>F89-INDEX($F$4:$F$123,MATCH(D89,$D$4:$D$123,0))</f>
        <v>0.007627314814814819</v>
      </c>
    </row>
    <row r="90" spans="1:9" ht="15" customHeight="1">
      <c r="A90" s="48">
        <v>87</v>
      </c>
      <c r="B90" s="49" t="s">
        <v>155</v>
      </c>
      <c r="C90" s="50" t="s">
        <v>65</v>
      </c>
      <c r="D90" s="51" t="s">
        <v>237</v>
      </c>
      <c r="E90" s="53" t="s">
        <v>238</v>
      </c>
      <c r="F90" s="52">
        <v>0.03304398148148149</v>
      </c>
      <c r="G90" s="18" t="str">
        <f t="shared" si="6"/>
        <v>9.31/km</v>
      </c>
      <c r="H90" s="19">
        <f t="shared" si="4"/>
        <v>0.017291666666666674</v>
      </c>
      <c r="I90" s="19">
        <f>F90-INDEX($F$4:$F$123,MATCH(D90,$D$4:$D$123,0))</f>
        <v>0</v>
      </c>
    </row>
    <row r="91" spans="1:9" ht="15" customHeight="1">
      <c r="A91" s="48">
        <v>88</v>
      </c>
      <c r="B91" s="50" t="s">
        <v>153</v>
      </c>
      <c r="C91" s="50" t="s">
        <v>22</v>
      </c>
      <c r="D91" s="51" t="str">
        <f>IF(AND(1946&lt;=C91,C91&lt;=1950),"H",IF(AND(1976&lt;=C91,C91&lt;=1980),"B",IF(AND(1971&lt;=C91,C91&lt;=1975),"C",IF(AND(1966&lt;=C91,C91&lt;=1970),"D",IF(AND(1961&lt;=C91,C91&lt;=1965),"E",IF(AND(1956&lt;=C91,C91&lt;=1960),"F",IF(AND(1951&lt;=C91,C91&lt;=1955),"G","ALTRO")))))))</f>
        <v>ALTRO</v>
      </c>
      <c r="E91" s="49" t="s">
        <v>239</v>
      </c>
      <c r="F91" s="52">
        <v>0.03318287037037037</v>
      </c>
      <c r="G91" s="18" t="str">
        <f t="shared" si="6"/>
        <v>9.33/km</v>
      </c>
      <c r="H91" s="19">
        <f t="shared" si="4"/>
        <v>0.017430555555555557</v>
      </c>
      <c r="I91" s="19">
        <f>F91-INDEX($F$4:$F$123,MATCH(D91,$D$4:$D$123,0))</f>
        <v>0.01650462962962963</v>
      </c>
    </row>
    <row r="92" spans="1:9" ht="15" customHeight="1">
      <c r="A92" s="48">
        <v>89</v>
      </c>
      <c r="B92" s="50" t="s">
        <v>156</v>
      </c>
      <c r="C92" s="50" t="s">
        <v>157</v>
      </c>
      <c r="D92" s="51" t="s">
        <v>230</v>
      </c>
      <c r="E92" s="49" t="s">
        <v>200</v>
      </c>
      <c r="F92" s="52">
        <v>0.03398148148148148</v>
      </c>
      <c r="G92" s="18" t="str">
        <f t="shared" si="6"/>
        <v>9.47/km</v>
      </c>
      <c r="H92" s="19">
        <f t="shared" si="4"/>
        <v>0.018229166666666668</v>
      </c>
      <c r="I92" s="19">
        <f>F92-INDEX($F$4:$F$123,MATCH(D92,$D$4:$D$123,0))</f>
        <v>0.0037615740740740734</v>
      </c>
    </row>
    <row r="93" spans="1:9" ht="15" customHeight="1">
      <c r="A93" s="48">
        <v>90</v>
      </c>
      <c r="B93" s="50" t="s">
        <v>158</v>
      </c>
      <c r="C93" s="50" t="s">
        <v>159</v>
      </c>
      <c r="D93" s="51" t="str">
        <f>IF(AND(1946&lt;=C93,C93&lt;=1950),"H",IF(AND(1976&lt;=C93,C93&lt;=1980),"B",IF(AND(1971&lt;=C93,C93&lt;=1975),"C",IF(AND(1966&lt;=C93,C93&lt;=1970),"D",IF(AND(1961&lt;=C93,C93&lt;=1965),"E",IF(AND(1956&lt;=C93,C93&lt;=1960),"F",IF(AND(1951&lt;=C93,C93&lt;=1955),"G","ALTRO")))))))</f>
        <v>ALTRO</v>
      </c>
      <c r="E93" s="49" t="s">
        <v>200</v>
      </c>
      <c r="F93" s="52">
        <v>0.03401620370370371</v>
      </c>
      <c r="G93" s="18" t="str">
        <f t="shared" si="6"/>
        <v>9.48/km</v>
      </c>
      <c r="H93" s="19">
        <f t="shared" si="4"/>
        <v>0.018263888888888895</v>
      </c>
      <c r="I93" s="19">
        <f>F93-INDEX($F$4:$F$123,MATCH(D93,$D$4:$D$123,0))</f>
        <v>0.017337962962962968</v>
      </c>
    </row>
    <row r="94" spans="1:9" ht="15" customHeight="1">
      <c r="A94" s="48">
        <v>91</v>
      </c>
      <c r="B94" s="50" t="s">
        <v>81</v>
      </c>
      <c r="C94" s="50" t="s">
        <v>160</v>
      </c>
      <c r="D94" s="51" t="s">
        <v>230</v>
      </c>
      <c r="E94" s="49" t="s">
        <v>200</v>
      </c>
      <c r="F94" s="52">
        <v>0.0340625</v>
      </c>
      <c r="G94" s="18" t="str">
        <f t="shared" si="6"/>
        <v>9.49/km</v>
      </c>
      <c r="H94" s="19">
        <f t="shared" si="4"/>
        <v>0.01831018518518519</v>
      </c>
      <c r="I94" s="19">
        <f>F94-INDEX($F$4:$F$123,MATCH(D94,$D$4:$D$123,0))</f>
        <v>0.0038425925925925954</v>
      </c>
    </row>
    <row r="95" spans="1:9" ht="15" customHeight="1">
      <c r="A95" s="48">
        <v>92</v>
      </c>
      <c r="B95" s="50" t="s">
        <v>161</v>
      </c>
      <c r="C95" s="50" t="s">
        <v>28</v>
      </c>
      <c r="D95" s="51" t="str">
        <f>IF(AND(1946&lt;=C95,C95&lt;=1950),"H",IF(AND(1976&lt;=C95,C95&lt;=1980),"B",IF(AND(1971&lt;=C95,C95&lt;=1975),"C",IF(AND(1966&lt;=C95,C95&lt;=1970),"D",IF(AND(1961&lt;=C95,C95&lt;=1965),"E",IF(AND(1956&lt;=C95,C95&lt;=1960),"F",IF(AND(1951&lt;=C95,C95&lt;=1955),"G","ALTRO")))))))</f>
        <v>ALTRO</v>
      </c>
      <c r="E95" s="49" t="s">
        <v>0</v>
      </c>
      <c r="F95" s="52">
        <v>0.03415509259259259</v>
      </c>
      <c r="G95" s="18" t="str">
        <f t="shared" si="6"/>
        <v>9.50/km</v>
      </c>
      <c r="H95" s="19">
        <f t="shared" si="4"/>
        <v>0.01840277777777778</v>
      </c>
      <c r="I95" s="19">
        <f>F95-INDEX($F$4:$F$123,MATCH(D95,$D$4:$D$123,0))</f>
        <v>0.01747685185185185</v>
      </c>
    </row>
    <row r="96" spans="1:9" ht="15" customHeight="1">
      <c r="A96" s="48">
        <v>93</v>
      </c>
      <c r="B96" s="50" t="s">
        <v>162</v>
      </c>
      <c r="C96" s="50" t="s">
        <v>26</v>
      </c>
      <c r="D96" s="51" t="s">
        <v>235</v>
      </c>
      <c r="E96" s="49" t="s">
        <v>46</v>
      </c>
      <c r="F96" s="52">
        <v>0.034212962962962966</v>
      </c>
      <c r="G96" s="18" t="str">
        <f t="shared" si="6"/>
        <v>9.51/km</v>
      </c>
      <c r="H96" s="19">
        <f aca="true" t="shared" si="7" ref="H96:H123">F96-$F$4</f>
        <v>0.018460648148148153</v>
      </c>
      <c r="I96" s="19">
        <f>F96-INDEX($F$4:$F$123,MATCH(D96,$D$4:$D$123,0))</f>
        <v>0.0017476851851851855</v>
      </c>
    </row>
    <row r="97" spans="1:9" ht="15" customHeight="1">
      <c r="A97" s="48">
        <v>94</v>
      </c>
      <c r="B97" s="50" t="s">
        <v>163</v>
      </c>
      <c r="C97" s="50" t="s">
        <v>33</v>
      </c>
      <c r="D97" s="51" t="s">
        <v>229</v>
      </c>
      <c r="E97" s="49" t="s">
        <v>200</v>
      </c>
      <c r="F97" s="52">
        <v>0.034826388888888886</v>
      </c>
      <c r="G97" s="18" t="str">
        <f t="shared" si="6"/>
        <v>10.02/km</v>
      </c>
      <c r="H97" s="19">
        <f t="shared" si="7"/>
        <v>0.019074074074074073</v>
      </c>
      <c r="I97" s="19">
        <f>F97-INDEX($F$4:$F$123,MATCH(D97,$D$4:$D$123,0))</f>
        <v>0.006516203703703701</v>
      </c>
    </row>
    <row r="98" spans="1:9" ht="15" customHeight="1">
      <c r="A98" s="59">
        <v>95</v>
      </c>
      <c r="B98" s="60" t="s">
        <v>164</v>
      </c>
      <c r="C98" s="60" t="s">
        <v>16</v>
      </c>
      <c r="D98" s="61" t="str">
        <f>IF(AND(1946&lt;=C98,C98&lt;=1950),"H",IF(AND(1976&lt;=C98,C98&lt;=1980),"B",IF(AND(1971&lt;=C98,C98&lt;=1975),"C",IF(AND(1966&lt;=C98,C98&lt;=1970),"D",IF(AND(1961&lt;=C98,C98&lt;=1965),"E",IF(AND(1956&lt;=C98,C98&lt;=1960),"F",IF(AND(1951&lt;=C98,C98&lt;=1955),"G","ALTRO")))))))</f>
        <v>ALTRO</v>
      </c>
      <c r="E98" s="62" t="s">
        <v>12</v>
      </c>
      <c r="F98" s="63">
        <v>0.03513888888888889</v>
      </c>
      <c r="G98" s="22" t="str">
        <f t="shared" si="6"/>
        <v>10.07/km</v>
      </c>
      <c r="H98" s="23">
        <f t="shared" si="7"/>
        <v>0.01938657407407408</v>
      </c>
      <c r="I98" s="23">
        <f>F98-INDEX($F$4:$F$123,MATCH(D98,$D$4:$D$123,0))</f>
        <v>0.018460648148148153</v>
      </c>
    </row>
    <row r="99" spans="1:9" ht="15" customHeight="1">
      <c r="A99" s="48">
        <v>96</v>
      </c>
      <c r="B99" s="50" t="s">
        <v>165</v>
      </c>
      <c r="C99" s="50" t="s">
        <v>145</v>
      </c>
      <c r="D99" s="51" t="s">
        <v>219</v>
      </c>
      <c r="E99" s="49" t="s">
        <v>200</v>
      </c>
      <c r="F99" s="52">
        <v>0.03577546296296296</v>
      </c>
      <c r="G99" s="18" t="str">
        <f t="shared" si="6"/>
        <v>10.18/km</v>
      </c>
      <c r="H99" s="19">
        <f t="shared" si="7"/>
        <v>0.020023148148148148</v>
      </c>
      <c r="I99" s="19">
        <f>F99-INDEX($F$4:$F$123,MATCH(D99,$D$4:$D$123,0))</f>
        <v>0.012291666666666663</v>
      </c>
    </row>
    <row r="100" spans="1:9" ht="15" customHeight="1">
      <c r="A100" s="48">
        <v>97</v>
      </c>
      <c r="B100" s="50" t="s">
        <v>132</v>
      </c>
      <c r="C100" s="50" t="s">
        <v>166</v>
      </c>
      <c r="D100" s="51" t="s">
        <v>230</v>
      </c>
      <c r="E100" s="53" t="s">
        <v>200</v>
      </c>
      <c r="F100" s="52">
        <v>0.03648148148148148</v>
      </c>
      <c r="G100" s="18" t="str">
        <f t="shared" si="6"/>
        <v>10.30/km</v>
      </c>
      <c r="H100" s="19">
        <f t="shared" si="7"/>
        <v>0.02072916666666667</v>
      </c>
      <c r="I100" s="19">
        <f>F100-INDEX($F$4:$F$123,MATCH(D100,$D$4:$D$123,0))</f>
        <v>0.006261574074074076</v>
      </c>
    </row>
    <row r="101" spans="1:9" ht="15" customHeight="1">
      <c r="A101" s="59">
        <v>98</v>
      </c>
      <c r="B101" s="60" t="s">
        <v>167</v>
      </c>
      <c r="C101" s="60" t="s">
        <v>166</v>
      </c>
      <c r="D101" s="61" t="s">
        <v>230</v>
      </c>
      <c r="E101" s="62" t="s">
        <v>12</v>
      </c>
      <c r="F101" s="63">
        <v>0.03673611111111111</v>
      </c>
      <c r="G101" s="22" t="str">
        <f t="shared" si="6"/>
        <v>10.35/km</v>
      </c>
      <c r="H101" s="23">
        <f t="shared" si="7"/>
        <v>0.020983796296296296</v>
      </c>
      <c r="I101" s="23">
        <f>F101-INDEX($F$4:$F$123,MATCH(D101,$D$4:$D$123,0))</f>
        <v>0.006516203703703701</v>
      </c>
    </row>
    <row r="102" spans="1:9" ht="15" customHeight="1">
      <c r="A102" s="48">
        <v>99</v>
      </c>
      <c r="B102" s="49" t="s">
        <v>81</v>
      </c>
      <c r="C102" s="50" t="s">
        <v>168</v>
      </c>
      <c r="D102" s="51" t="s">
        <v>235</v>
      </c>
      <c r="E102" s="53" t="s">
        <v>200</v>
      </c>
      <c r="F102" s="52">
        <v>0.03688657407407408</v>
      </c>
      <c r="G102" s="18" t="str">
        <f t="shared" si="6"/>
        <v>10.37/km</v>
      </c>
      <c r="H102" s="19">
        <f t="shared" si="7"/>
        <v>0.021134259259259266</v>
      </c>
      <c r="I102" s="19">
        <f>F102-INDEX($F$4:$F$123,MATCH(D102,$D$4:$D$123,0))</f>
        <v>0.004421296296296298</v>
      </c>
    </row>
    <row r="103" spans="1:9" ht="15" customHeight="1">
      <c r="A103" s="48">
        <v>100</v>
      </c>
      <c r="B103" s="50" t="s">
        <v>169</v>
      </c>
      <c r="C103" s="50" t="s">
        <v>26</v>
      </c>
      <c r="D103" s="51" t="str">
        <f>IF(AND(1946&lt;=C103,C103&lt;=1950),"H",IF(AND(1976&lt;=C103,C103&lt;=1980),"B",IF(AND(1971&lt;=C103,C103&lt;=1975),"C",IF(AND(1966&lt;=C103,C103&lt;=1970),"D",IF(AND(1961&lt;=C103,C103&lt;=1965),"E",IF(AND(1956&lt;=C103,C103&lt;=1960),"F",IF(AND(1951&lt;=C103,C103&lt;=1955),"G","ALTRO")))))))</f>
        <v>ALTRO</v>
      </c>
      <c r="E103" s="49" t="s">
        <v>200</v>
      </c>
      <c r="F103" s="52">
        <v>0.03704861111111111</v>
      </c>
      <c r="G103" s="18" t="str">
        <f t="shared" si="6"/>
        <v>10.40/km</v>
      </c>
      <c r="H103" s="19">
        <f t="shared" si="7"/>
        <v>0.021296296296296296</v>
      </c>
      <c r="I103" s="19">
        <f>F103-INDEX($F$4:$F$123,MATCH(D103,$D$4:$D$123,0))</f>
        <v>0.02037037037037037</v>
      </c>
    </row>
    <row r="104" spans="1:9" ht="15" customHeight="1">
      <c r="A104" s="48">
        <v>101</v>
      </c>
      <c r="B104" s="50" t="s">
        <v>170</v>
      </c>
      <c r="C104" s="50" t="s">
        <v>171</v>
      </c>
      <c r="D104" s="51" t="s">
        <v>230</v>
      </c>
      <c r="E104" s="49" t="s">
        <v>200</v>
      </c>
      <c r="F104" s="52">
        <v>0.03719907407407407</v>
      </c>
      <c r="G104" s="18" t="str">
        <f t="shared" si="6"/>
        <v>10.43/km</v>
      </c>
      <c r="H104" s="19">
        <f t="shared" si="7"/>
        <v>0.02144675925925926</v>
      </c>
      <c r="I104" s="19">
        <f>F104-INDEX($F$4:$F$123,MATCH(D104,$D$4:$D$123,0))</f>
        <v>0.006979166666666665</v>
      </c>
    </row>
    <row r="105" spans="1:9" ht="15" customHeight="1">
      <c r="A105" s="48">
        <v>102</v>
      </c>
      <c r="B105" s="50" t="s">
        <v>172</v>
      </c>
      <c r="C105" s="50" t="s">
        <v>16</v>
      </c>
      <c r="D105" s="51" t="s">
        <v>225</v>
      </c>
      <c r="E105" s="49" t="s">
        <v>206</v>
      </c>
      <c r="F105" s="52">
        <v>0.03800925925925926</v>
      </c>
      <c r="G105" s="18" t="str">
        <f t="shared" si="6"/>
        <v>10.57/km</v>
      </c>
      <c r="H105" s="19">
        <f t="shared" si="7"/>
        <v>0.02225694444444445</v>
      </c>
      <c r="I105" s="19">
        <f>F105-INDEX($F$4:$F$123,MATCH(D105,$D$4:$D$123,0))</f>
        <v>0.012638888888888897</v>
      </c>
    </row>
    <row r="106" spans="1:9" ht="15" customHeight="1">
      <c r="A106" s="48">
        <v>103</v>
      </c>
      <c r="B106" s="50" t="s">
        <v>173</v>
      </c>
      <c r="C106" s="50" t="s">
        <v>41</v>
      </c>
      <c r="D106" s="51" t="s">
        <v>225</v>
      </c>
      <c r="E106" s="49" t="s">
        <v>206</v>
      </c>
      <c r="F106" s="52">
        <v>0.038599537037037036</v>
      </c>
      <c r="G106" s="18" t="str">
        <f t="shared" si="6"/>
        <v>11.07/km</v>
      </c>
      <c r="H106" s="19">
        <f t="shared" si="7"/>
        <v>0.022847222222222224</v>
      </c>
      <c r="I106" s="19">
        <f>F106-INDEX($F$4:$F$123,MATCH(D106,$D$4:$D$123,0))</f>
        <v>0.01322916666666667</v>
      </c>
    </row>
    <row r="107" spans="1:9" ht="15" customHeight="1">
      <c r="A107" s="48">
        <v>104</v>
      </c>
      <c r="B107" s="50" t="s">
        <v>174</v>
      </c>
      <c r="C107" s="50" t="s">
        <v>175</v>
      </c>
      <c r="D107" s="51" t="s">
        <v>232</v>
      </c>
      <c r="E107" s="49" t="s">
        <v>200</v>
      </c>
      <c r="F107" s="52">
        <v>0.039074074074074074</v>
      </c>
      <c r="G107" s="18" t="str">
        <f t="shared" si="6"/>
        <v>11.15/km</v>
      </c>
      <c r="H107" s="19">
        <f t="shared" si="7"/>
        <v>0.02332175925925926</v>
      </c>
      <c r="I107" s="19">
        <f>F107-INDEX($F$4:$F$123,MATCH(D107,$D$4:$D$123,0))</f>
        <v>0.007592592592592588</v>
      </c>
    </row>
    <row r="108" spans="1:9" ht="15" customHeight="1">
      <c r="A108" s="48">
        <v>105</v>
      </c>
      <c r="B108" s="50" t="s">
        <v>49</v>
      </c>
      <c r="C108" s="50" t="s">
        <v>176</v>
      </c>
      <c r="D108" s="51" t="s">
        <v>230</v>
      </c>
      <c r="E108" s="53" t="s">
        <v>200</v>
      </c>
      <c r="F108" s="52">
        <v>0.03920138888888889</v>
      </c>
      <c r="G108" s="18" t="str">
        <f t="shared" si="6"/>
        <v>11.17/km</v>
      </c>
      <c r="H108" s="19">
        <f t="shared" si="7"/>
        <v>0.023449074074074077</v>
      </c>
      <c r="I108" s="19">
        <f>F108-INDEX($F$4:$F$123,MATCH(D108,$D$4:$D$123,0))</f>
        <v>0.008981481481481483</v>
      </c>
    </row>
    <row r="109" spans="1:9" ht="15" customHeight="1">
      <c r="A109" s="48">
        <v>106</v>
      </c>
      <c r="B109" s="50" t="s">
        <v>97</v>
      </c>
      <c r="C109" s="50" t="s">
        <v>29</v>
      </c>
      <c r="D109" s="51" t="str">
        <f>IF(AND(1946&lt;=C109,C109&lt;=1950),"H",IF(AND(1976&lt;=C109,C109&lt;=1980),"B",IF(AND(1971&lt;=C109,C109&lt;=1975),"C",IF(AND(1966&lt;=C109,C109&lt;=1970),"D",IF(AND(1961&lt;=C109,C109&lt;=1965),"E",IF(AND(1956&lt;=C109,C109&lt;=1960),"F",IF(AND(1951&lt;=C109,C109&lt;=1955),"G","ALTRO")))))))</f>
        <v>ALTRO</v>
      </c>
      <c r="E109" s="49" t="s">
        <v>240</v>
      </c>
      <c r="F109" s="52">
        <v>0.041527777777777775</v>
      </c>
      <c r="G109" s="18" t="str">
        <f t="shared" si="6"/>
        <v>11.58/km</v>
      </c>
      <c r="H109" s="19">
        <f t="shared" si="7"/>
        <v>0.025775462962962962</v>
      </c>
      <c r="I109" s="19">
        <f>F109-INDEX($F$4:$F$123,MATCH(D109,$D$4:$D$123,0))</f>
        <v>0.024849537037037035</v>
      </c>
    </row>
    <row r="110" spans="1:9" ht="15" customHeight="1">
      <c r="A110" s="48">
        <v>107</v>
      </c>
      <c r="B110" s="50" t="s">
        <v>177</v>
      </c>
      <c r="C110" s="50" t="s">
        <v>178</v>
      </c>
      <c r="D110" s="51" t="s">
        <v>230</v>
      </c>
      <c r="E110" s="49" t="s">
        <v>240</v>
      </c>
      <c r="F110" s="52">
        <v>0.041527777777777775</v>
      </c>
      <c r="G110" s="18" t="str">
        <f t="shared" si="6"/>
        <v>11.58/km</v>
      </c>
      <c r="H110" s="19">
        <f t="shared" si="7"/>
        <v>0.025775462962962962</v>
      </c>
      <c r="I110" s="19">
        <f>F110-INDEX($F$4:$F$123,MATCH(D110,$D$4:$D$123,0))</f>
        <v>0.011307870370370367</v>
      </c>
    </row>
    <row r="111" spans="1:9" ht="15" customHeight="1">
      <c r="A111" s="48">
        <v>108</v>
      </c>
      <c r="B111" s="50" t="s">
        <v>96</v>
      </c>
      <c r="C111" s="50" t="s">
        <v>16</v>
      </c>
      <c r="D111" s="51" t="s">
        <v>237</v>
      </c>
      <c r="E111" s="50" t="s">
        <v>198</v>
      </c>
      <c r="F111" s="52">
        <v>0.041527777777777775</v>
      </c>
      <c r="G111" s="18" t="str">
        <f t="shared" si="6"/>
        <v>11.58/km</v>
      </c>
      <c r="H111" s="19">
        <f t="shared" si="7"/>
        <v>0.025775462962962962</v>
      </c>
      <c r="I111" s="19">
        <f>F111-INDEX($F$4:$F$123,MATCH(D111,$D$4:$D$123,0))</f>
        <v>0.008483796296296288</v>
      </c>
    </row>
    <row r="112" spans="1:9" ht="15" customHeight="1">
      <c r="A112" s="48">
        <v>109</v>
      </c>
      <c r="B112" s="50" t="s">
        <v>179</v>
      </c>
      <c r="C112" s="50" t="s">
        <v>180</v>
      </c>
      <c r="D112" s="51" t="s">
        <v>232</v>
      </c>
      <c r="E112" s="49" t="s">
        <v>241</v>
      </c>
      <c r="F112" s="52">
        <v>0.044097222222222225</v>
      </c>
      <c r="G112" s="18" t="str">
        <f t="shared" si="6"/>
        <v>12.42/km</v>
      </c>
      <c r="H112" s="19">
        <f t="shared" si="7"/>
        <v>0.028344907407407412</v>
      </c>
      <c r="I112" s="19">
        <f>F112-INDEX($F$4:$F$123,MATCH(D112,$D$4:$D$123,0))</f>
        <v>0.01261574074074074</v>
      </c>
    </row>
    <row r="113" spans="1:9" ht="15" customHeight="1">
      <c r="A113" s="48">
        <v>110</v>
      </c>
      <c r="B113" s="49" t="s">
        <v>181</v>
      </c>
      <c r="C113" s="50" t="s">
        <v>182</v>
      </c>
      <c r="D113" s="51" t="s">
        <v>219</v>
      </c>
      <c r="E113" s="53" t="s">
        <v>200</v>
      </c>
      <c r="F113" s="52">
        <v>0.04429398148148148</v>
      </c>
      <c r="G113" s="18" t="str">
        <f t="shared" si="6"/>
        <v>12.45/km</v>
      </c>
      <c r="H113" s="19">
        <f t="shared" si="7"/>
        <v>0.02854166666666667</v>
      </c>
      <c r="I113" s="19">
        <f>F113-INDEX($F$4:$F$123,MATCH(D113,$D$4:$D$123,0))</f>
        <v>0.020810185185185185</v>
      </c>
    </row>
    <row r="114" spans="1:9" ht="15" customHeight="1">
      <c r="A114" s="48">
        <v>111</v>
      </c>
      <c r="B114" s="49" t="s">
        <v>183</v>
      </c>
      <c r="C114" s="50" t="s">
        <v>21</v>
      </c>
      <c r="D114" s="51" t="s">
        <v>217</v>
      </c>
      <c r="E114" s="53" t="s">
        <v>200</v>
      </c>
      <c r="F114" s="52">
        <v>0.04430555555555555</v>
      </c>
      <c r="G114" s="18" t="str">
        <f t="shared" si="6"/>
        <v>12.46/km</v>
      </c>
      <c r="H114" s="19">
        <f t="shared" si="7"/>
        <v>0.028553240740740737</v>
      </c>
      <c r="I114" s="19">
        <f>F114-INDEX($F$4:$F$123,MATCH(D114,$D$4:$D$123,0))</f>
        <v>0.02157407407407407</v>
      </c>
    </row>
    <row r="115" spans="1:9" ht="15" customHeight="1">
      <c r="A115" s="48">
        <v>112</v>
      </c>
      <c r="B115" s="50" t="s">
        <v>184</v>
      </c>
      <c r="C115" s="50" t="s">
        <v>185</v>
      </c>
      <c r="D115" s="51" t="str">
        <f>IF(AND(1946&lt;=C115,C115&lt;=1950),"H",IF(AND(1976&lt;=C115,C115&lt;=1980),"B",IF(AND(1971&lt;=C115,C115&lt;=1975),"C",IF(AND(1966&lt;=C115,C115&lt;=1970),"D",IF(AND(1961&lt;=C115,C115&lt;=1965),"E",IF(AND(1956&lt;=C115,C115&lt;=1960),"F",IF(AND(1951&lt;=C115,C115&lt;=1955),"G","ALTRO")))))))</f>
        <v>ALTRO</v>
      </c>
      <c r="E115" s="49" t="s">
        <v>212</v>
      </c>
      <c r="F115" s="26">
        <v>0.07364583333333334</v>
      </c>
      <c r="G115" s="18" t="str">
        <f t="shared" si="6"/>
        <v>21.13/km</v>
      </c>
      <c r="H115" s="19">
        <f t="shared" si="7"/>
        <v>0.057893518518518525</v>
      </c>
      <c r="I115" s="19">
        <f>F115-INDEX($F$4:$F$123,MATCH(D115,$D$4:$D$123,0))</f>
        <v>0.0569675925925926</v>
      </c>
    </row>
    <row r="116" spans="1:9" ht="15" customHeight="1">
      <c r="A116" s="48">
        <v>113</v>
      </c>
      <c r="B116" s="49" t="s">
        <v>186</v>
      </c>
      <c r="C116" s="50" t="s">
        <v>187</v>
      </c>
      <c r="D116" s="51" t="s">
        <v>219</v>
      </c>
      <c r="E116" s="49" t="s">
        <v>200</v>
      </c>
      <c r="F116" s="26">
        <v>0.07416666666666666</v>
      </c>
      <c r="G116" s="18" t="str">
        <f t="shared" si="6"/>
        <v>21.22/km</v>
      </c>
      <c r="H116" s="19">
        <f t="shared" si="7"/>
        <v>0.05841435185185184</v>
      </c>
      <c r="I116" s="19">
        <f>F116-INDEX($F$4:$F$123,MATCH(D116,$D$4:$D$123,0))</f>
        <v>0.050682870370370364</v>
      </c>
    </row>
    <row r="117" spans="1:9" ht="15" customHeight="1">
      <c r="A117" s="48">
        <v>114</v>
      </c>
      <c r="B117" s="50" t="s">
        <v>47</v>
      </c>
      <c r="C117" s="50" t="s">
        <v>188</v>
      </c>
      <c r="D117" s="51" t="s">
        <v>232</v>
      </c>
      <c r="E117" s="49" t="s">
        <v>200</v>
      </c>
      <c r="F117" s="26">
        <v>0.07430555555555556</v>
      </c>
      <c r="G117" s="18" t="str">
        <f t="shared" si="6"/>
        <v>21.24/km</v>
      </c>
      <c r="H117" s="19">
        <f t="shared" si="7"/>
        <v>0.05855324074074074</v>
      </c>
      <c r="I117" s="19">
        <f>F117-INDEX($F$4:$F$123,MATCH(D117,$D$4:$D$123,0))</f>
        <v>0.04282407407407407</v>
      </c>
    </row>
    <row r="118" spans="1:9" ht="15" customHeight="1">
      <c r="A118" s="48">
        <v>115</v>
      </c>
      <c r="B118" s="50" t="s">
        <v>189</v>
      </c>
      <c r="C118" s="50" t="s">
        <v>25</v>
      </c>
      <c r="D118" s="51" t="s">
        <v>207</v>
      </c>
      <c r="E118" s="53" t="s">
        <v>200</v>
      </c>
      <c r="F118" s="26">
        <v>0.07438657407407408</v>
      </c>
      <c r="G118" s="18" t="str">
        <f t="shared" si="6"/>
        <v>21.25/km</v>
      </c>
      <c r="H118" s="19">
        <f t="shared" si="7"/>
        <v>0.05863425925925926</v>
      </c>
      <c r="I118" s="19">
        <f>F118-INDEX($F$4:$F$123,MATCH(D118,$D$4:$D$123,0))</f>
        <v>0.05381944444444445</v>
      </c>
    </row>
    <row r="119" spans="1:9" ht="15" customHeight="1">
      <c r="A119" s="48">
        <v>116</v>
      </c>
      <c r="B119" s="50" t="s">
        <v>190</v>
      </c>
      <c r="C119" s="50" t="s">
        <v>191</v>
      </c>
      <c r="D119" s="51" t="s">
        <v>225</v>
      </c>
      <c r="E119" s="53" t="s">
        <v>223</v>
      </c>
      <c r="F119" s="26">
        <v>0.07439814814814814</v>
      </c>
      <c r="G119" s="18" t="str">
        <f t="shared" si="6"/>
        <v>21.26/km</v>
      </c>
      <c r="H119" s="19">
        <f t="shared" si="7"/>
        <v>0.05864583333333333</v>
      </c>
      <c r="I119" s="19">
        <f>F119-INDEX($F$4:$F$123,MATCH(D119,$D$4:$D$123,0))</f>
        <v>0.04902777777777778</v>
      </c>
    </row>
    <row r="120" spans="1:9" ht="15" customHeight="1">
      <c r="A120" s="48">
        <v>117</v>
      </c>
      <c r="B120" s="50" t="s">
        <v>192</v>
      </c>
      <c r="C120" s="50" t="s">
        <v>18</v>
      </c>
      <c r="D120" s="51" t="s">
        <v>237</v>
      </c>
      <c r="E120" s="53" t="s">
        <v>200</v>
      </c>
      <c r="F120" s="26">
        <v>0.07462962962962963</v>
      </c>
      <c r="G120" s="18" t="str">
        <f t="shared" si="6"/>
        <v>21.30/km</v>
      </c>
      <c r="H120" s="19">
        <f t="shared" si="7"/>
        <v>0.05887731481481481</v>
      </c>
      <c r="I120" s="19">
        <f>F120-INDEX($F$4:$F$123,MATCH(D120,$D$4:$D$123,0))</f>
        <v>0.04158564814814814</v>
      </c>
    </row>
    <row r="121" spans="1:9" ht="15" customHeight="1">
      <c r="A121" s="48">
        <v>118</v>
      </c>
      <c r="B121" s="50" t="s">
        <v>193</v>
      </c>
      <c r="C121" s="50" t="s">
        <v>34</v>
      </c>
      <c r="D121" s="51" t="s">
        <v>217</v>
      </c>
      <c r="E121" s="53" t="s">
        <v>200</v>
      </c>
      <c r="F121" s="26">
        <v>0.0746875</v>
      </c>
      <c r="G121" s="18" t="str">
        <f t="shared" si="6"/>
        <v>21.31/km</v>
      </c>
      <c r="H121" s="19">
        <f t="shared" si="7"/>
        <v>0.05893518518518519</v>
      </c>
      <c r="I121" s="19">
        <f>F121-INDEX($F$4:$F$123,MATCH(D121,$D$4:$D$123,0))</f>
        <v>0.051956018518518526</v>
      </c>
    </row>
    <row r="122" spans="1:9" ht="15" customHeight="1">
      <c r="A122" s="48">
        <v>119</v>
      </c>
      <c r="B122" s="49" t="s">
        <v>193</v>
      </c>
      <c r="C122" s="50" t="s">
        <v>194</v>
      </c>
      <c r="D122" s="51" t="s">
        <v>219</v>
      </c>
      <c r="E122" s="53" t="s">
        <v>200</v>
      </c>
      <c r="F122" s="26">
        <v>0.07516203703703704</v>
      </c>
      <c r="G122" s="18" t="str">
        <f t="shared" si="6"/>
        <v>21.39/km</v>
      </c>
      <c r="H122" s="19">
        <f t="shared" si="7"/>
        <v>0.059409722222222225</v>
      </c>
      <c r="I122" s="19">
        <f>F122-INDEX($F$4:$F$123,MATCH(D122,$D$4:$D$123,0))</f>
        <v>0.05167824074074075</v>
      </c>
    </row>
    <row r="123" spans="1:9" ht="15" customHeight="1" thickBot="1">
      <c r="A123" s="54">
        <v>120</v>
      </c>
      <c r="B123" s="55" t="s">
        <v>134</v>
      </c>
      <c r="C123" s="56" t="s">
        <v>195</v>
      </c>
      <c r="D123" s="57" t="s">
        <v>228</v>
      </c>
      <c r="E123" s="58" t="s">
        <v>200</v>
      </c>
      <c r="F123" s="27">
        <v>0.07516203703703704</v>
      </c>
      <c r="G123" s="20" t="str">
        <f t="shared" si="6"/>
        <v>21.39/km</v>
      </c>
      <c r="H123" s="21">
        <f t="shared" si="7"/>
        <v>0.059409722222222225</v>
      </c>
      <c r="I123" s="21">
        <f>F123-INDEX($F$4:$F$123,MATCH(D123,$D$4:$D$123,0))</f>
        <v>0.047280092592592596</v>
      </c>
    </row>
  </sheetData>
  <autoFilter ref="A3:I12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7" t="str">
        <f>Individuale!A1</f>
        <v>La Ciaspeata 1ª edizione</v>
      </c>
      <c r="B1" s="38"/>
      <c r="C1" s="39"/>
    </row>
    <row r="2" spans="1:3" ht="33" customHeight="1" thickBot="1">
      <c r="A2" s="40" t="str">
        <f>Individuale!A2&amp;" km. "&amp;Individuale!I2</f>
        <v>Monte Livata - Subiaco (RM) Italia - Domenica 21/02/2010 km. 5</v>
      </c>
      <c r="B2" s="41"/>
      <c r="C2" s="42"/>
    </row>
    <row r="3" spans="1:3" ht="24.75" customHeight="1" thickBot="1">
      <c r="A3" s="13" t="s">
        <v>2</v>
      </c>
      <c r="B3" s="14" t="s">
        <v>6</v>
      </c>
      <c r="C3" s="14" t="s">
        <v>11</v>
      </c>
    </row>
    <row r="4" spans="1:3" ht="15" customHeight="1">
      <c r="A4" s="28">
        <v>1</v>
      </c>
      <c r="B4" s="64" t="s">
        <v>203</v>
      </c>
      <c r="C4" s="65">
        <v>9</v>
      </c>
    </row>
    <row r="5" spans="1:3" ht="15" customHeight="1">
      <c r="A5" s="24">
        <v>2</v>
      </c>
      <c r="B5" s="66" t="s">
        <v>198</v>
      </c>
      <c r="C5" s="67">
        <v>8</v>
      </c>
    </row>
    <row r="6" spans="1:3" ht="15" customHeight="1">
      <c r="A6" s="24">
        <v>3</v>
      </c>
      <c r="B6" s="66" t="s">
        <v>206</v>
      </c>
      <c r="C6" s="67">
        <v>7</v>
      </c>
    </row>
    <row r="7" spans="1:3" ht="15" customHeight="1">
      <c r="A7" s="24">
        <v>4</v>
      </c>
      <c r="B7" s="66" t="s">
        <v>212</v>
      </c>
      <c r="C7" s="67">
        <v>7</v>
      </c>
    </row>
    <row r="8" spans="1:3" ht="15" customHeight="1">
      <c r="A8" s="29">
        <v>5</v>
      </c>
      <c r="B8" s="30" t="s">
        <v>12</v>
      </c>
      <c r="C8" s="31">
        <v>5</v>
      </c>
    </row>
    <row r="9" spans="1:3" ht="15" customHeight="1">
      <c r="A9" s="24">
        <v>6</v>
      </c>
      <c r="B9" s="66" t="s">
        <v>46</v>
      </c>
      <c r="C9" s="67">
        <v>4</v>
      </c>
    </row>
    <row r="10" spans="1:3" ht="15" customHeight="1">
      <c r="A10" s="24">
        <v>7</v>
      </c>
      <c r="B10" s="66" t="s">
        <v>208</v>
      </c>
      <c r="C10" s="67">
        <v>3</v>
      </c>
    </row>
    <row r="11" spans="1:3" ht="15" customHeight="1">
      <c r="A11" s="24">
        <v>8</v>
      </c>
      <c r="B11" s="66" t="s">
        <v>197</v>
      </c>
      <c r="C11" s="67">
        <v>3</v>
      </c>
    </row>
    <row r="12" spans="1:3" ht="15" customHeight="1">
      <c r="A12" s="24">
        <v>9</v>
      </c>
      <c r="B12" s="66" t="s">
        <v>223</v>
      </c>
      <c r="C12" s="67">
        <v>3</v>
      </c>
    </row>
    <row r="13" spans="1:3" ht="15" customHeight="1">
      <c r="A13" s="24">
        <v>10</v>
      </c>
      <c r="B13" s="66" t="s">
        <v>240</v>
      </c>
      <c r="C13" s="67">
        <v>2</v>
      </c>
    </row>
    <row r="14" spans="1:3" ht="15" customHeight="1">
      <c r="A14" s="24">
        <v>11</v>
      </c>
      <c r="B14" s="66" t="s">
        <v>199</v>
      </c>
      <c r="C14" s="67">
        <v>2</v>
      </c>
    </row>
    <row r="15" spans="1:3" ht="15" customHeight="1">
      <c r="A15" s="24">
        <v>12</v>
      </c>
      <c r="B15" s="66" t="s">
        <v>201</v>
      </c>
      <c r="C15" s="67">
        <v>2</v>
      </c>
    </row>
    <row r="16" spans="1:3" ht="15" customHeight="1">
      <c r="A16" s="24">
        <v>13</v>
      </c>
      <c r="B16" s="66" t="s">
        <v>220</v>
      </c>
      <c r="C16" s="67">
        <v>2</v>
      </c>
    </row>
    <row r="17" spans="1:3" ht="15" customHeight="1">
      <c r="A17" s="24">
        <v>14</v>
      </c>
      <c r="B17" s="66" t="s">
        <v>209</v>
      </c>
      <c r="C17" s="67">
        <v>2</v>
      </c>
    </row>
    <row r="18" spans="1:3" ht="15" customHeight="1">
      <c r="A18" s="24">
        <v>15</v>
      </c>
      <c r="B18" s="66" t="s">
        <v>218</v>
      </c>
      <c r="C18" s="67">
        <v>2</v>
      </c>
    </row>
    <row r="19" spans="1:3" ht="15" customHeight="1">
      <c r="A19" s="24">
        <v>16</v>
      </c>
      <c r="B19" s="66" t="s">
        <v>213</v>
      </c>
      <c r="C19" s="67">
        <v>1</v>
      </c>
    </row>
    <row r="20" spans="1:3" ht="15" customHeight="1">
      <c r="A20" s="24">
        <v>17</v>
      </c>
      <c r="B20" s="66" t="s">
        <v>224</v>
      </c>
      <c r="C20" s="67">
        <v>1</v>
      </c>
    </row>
    <row r="21" spans="1:3" ht="15" customHeight="1">
      <c r="A21" s="24">
        <v>18</v>
      </c>
      <c r="B21" s="66" t="s">
        <v>239</v>
      </c>
      <c r="C21" s="67">
        <v>1</v>
      </c>
    </row>
    <row r="22" spans="1:3" ht="15" customHeight="1">
      <c r="A22" s="24">
        <v>19</v>
      </c>
      <c r="B22" s="66" t="s">
        <v>204</v>
      </c>
      <c r="C22" s="67">
        <v>1</v>
      </c>
    </row>
    <row r="23" spans="1:3" ht="15" customHeight="1">
      <c r="A23" s="24">
        <v>20</v>
      </c>
      <c r="B23" s="66" t="s">
        <v>221</v>
      </c>
      <c r="C23" s="67">
        <v>1</v>
      </c>
    </row>
    <row r="24" spans="1:3" ht="15" customHeight="1">
      <c r="A24" s="24">
        <v>21</v>
      </c>
      <c r="B24" s="66" t="s">
        <v>216</v>
      </c>
      <c r="C24" s="67">
        <v>1</v>
      </c>
    </row>
    <row r="25" spans="1:3" ht="15" customHeight="1">
      <c r="A25" s="24">
        <v>22</v>
      </c>
      <c r="B25" s="66" t="s">
        <v>215</v>
      </c>
      <c r="C25" s="67">
        <v>1</v>
      </c>
    </row>
    <row r="26" spans="1:3" ht="15" customHeight="1">
      <c r="A26" s="24">
        <v>23</v>
      </c>
      <c r="B26" s="66" t="s">
        <v>222</v>
      </c>
      <c r="C26" s="67">
        <v>1</v>
      </c>
    </row>
    <row r="27" spans="1:3" ht="15" customHeight="1">
      <c r="A27" s="24">
        <v>24</v>
      </c>
      <c r="B27" s="66" t="s">
        <v>210</v>
      </c>
      <c r="C27" s="67">
        <v>1</v>
      </c>
    </row>
    <row r="28" spans="1:3" ht="15" customHeight="1">
      <c r="A28" s="24">
        <v>25</v>
      </c>
      <c r="B28" s="66" t="s">
        <v>236</v>
      </c>
      <c r="C28" s="67">
        <v>1</v>
      </c>
    </row>
    <row r="29" spans="1:3" ht="15" customHeight="1">
      <c r="A29" s="24">
        <v>26</v>
      </c>
      <c r="B29" s="66" t="s">
        <v>227</v>
      </c>
      <c r="C29" s="67">
        <v>1</v>
      </c>
    </row>
    <row r="30" spans="1:3" ht="15" customHeight="1">
      <c r="A30" s="24">
        <v>27</v>
      </c>
      <c r="B30" s="66" t="s">
        <v>202</v>
      </c>
      <c r="C30" s="67">
        <v>1</v>
      </c>
    </row>
    <row r="31" spans="1:3" ht="15" customHeight="1">
      <c r="A31" s="24">
        <v>28</v>
      </c>
      <c r="B31" s="66" t="s">
        <v>233</v>
      </c>
      <c r="C31" s="67">
        <v>1</v>
      </c>
    </row>
    <row r="32" spans="1:3" ht="15" customHeight="1">
      <c r="A32" s="24">
        <v>29</v>
      </c>
      <c r="B32" s="66" t="s">
        <v>238</v>
      </c>
      <c r="C32" s="67">
        <v>1</v>
      </c>
    </row>
    <row r="33" spans="1:3" ht="15" customHeight="1">
      <c r="A33" s="24">
        <v>30</v>
      </c>
      <c r="B33" s="66" t="s">
        <v>231</v>
      </c>
      <c r="C33" s="67">
        <v>1</v>
      </c>
    </row>
    <row r="34" spans="1:3" ht="15" customHeight="1">
      <c r="A34" s="24">
        <v>31</v>
      </c>
      <c r="B34" s="66" t="s">
        <v>0</v>
      </c>
      <c r="C34" s="67">
        <v>1</v>
      </c>
    </row>
    <row r="35" spans="1:3" ht="15" customHeight="1">
      <c r="A35" s="24">
        <v>32</v>
      </c>
      <c r="B35" s="66" t="s">
        <v>211</v>
      </c>
      <c r="C35" s="67">
        <v>1</v>
      </c>
    </row>
    <row r="36" spans="1:3" ht="15" customHeight="1">
      <c r="A36" s="24">
        <v>33</v>
      </c>
      <c r="B36" s="66" t="s">
        <v>226</v>
      </c>
      <c r="C36" s="67">
        <v>1</v>
      </c>
    </row>
    <row r="37" spans="1:3" ht="15" customHeight="1">
      <c r="A37" s="24">
        <v>34</v>
      </c>
      <c r="B37" s="66" t="s">
        <v>241</v>
      </c>
      <c r="C37" s="67">
        <v>1</v>
      </c>
    </row>
    <row r="38" spans="1:3" ht="15" customHeight="1" thickBot="1">
      <c r="A38" s="25">
        <v>35</v>
      </c>
      <c r="B38" s="68" t="s">
        <v>242</v>
      </c>
      <c r="C38" s="69">
        <v>40</v>
      </c>
    </row>
    <row r="39" ht="12.75">
      <c r="C39" s="4">
        <f>SUM(C4:C38)</f>
        <v>120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2010-03-05T18:51:34Z</dcterms:modified>
  <cp:category/>
  <cp:version/>
  <cp:contentType/>
  <cp:contentStatus/>
</cp:coreProperties>
</file>