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RealTime" sheetId="1" r:id="rId1"/>
    <sheet name="Squadre" sheetId="2" r:id="rId2"/>
  </sheets>
  <definedNames>
    <definedName name="_xlnm._FilterDatabase" localSheetId="0" hidden="1">'RealTime'!$A$3:$I$94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<sst xmlns="http://schemas.openxmlformats.org/spreadsheetml/2006/main" count="419" uniqueCount="221">
  <si>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</si>
  <si>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</si>
  <si>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</si>
  <si>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</si>
  <si>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</si>
  <si>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</si>
  <si>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</si>
  <si>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</si>
  <si>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</si>
  <si>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</si>
  <si>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</si>
  <si>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 xml:space="preserve">CHIRCHIR         </t>
  </si>
  <si>
    <t xml:space="preserve">ERUSTUS        </t>
  </si>
  <si>
    <t xml:space="preserve">S/M </t>
  </si>
  <si>
    <t xml:space="preserve">E. SERVIZI ATL. FUTURA ROMA </t>
  </si>
  <si>
    <t xml:space="preserve">FILALI           </t>
  </si>
  <si>
    <t xml:space="preserve">TAYEB          </t>
  </si>
  <si>
    <t xml:space="preserve">ACSI CAMPIDOGLIO PALATINO   </t>
  </si>
  <si>
    <t xml:space="preserve">KIPLAGAT RUTTO   </t>
  </si>
  <si>
    <t xml:space="preserve">HENRY          </t>
  </si>
  <si>
    <t xml:space="preserve">RUNNING CLUB FUTURA         </t>
  </si>
  <si>
    <t xml:space="preserve">GAETA            </t>
  </si>
  <si>
    <t xml:space="preserve">CRISTIAN       </t>
  </si>
  <si>
    <t xml:space="preserve">STATO MAGGIORE ESERCITO DAR </t>
  </si>
  <si>
    <t xml:space="preserve">JAQUAD           </t>
  </si>
  <si>
    <t xml:space="preserve">ZAIN           </t>
  </si>
  <si>
    <t xml:space="preserve">A.S.D. RUNNING EVOLUTION    </t>
  </si>
  <si>
    <t xml:space="preserve">AUCELLO          </t>
  </si>
  <si>
    <t xml:space="preserve">GIOVANNI       </t>
  </si>
  <si>
    <t xml:space="preserve">MINICI           </t>
  </si>
  <si>
    <t xml:space="preserve">GIUSEPPE       </t>
  </si>
  <si>
    <t xml:space="preserve">LBM SPORT TEAM              </t>
  </si>
  <si>
    <t xml:space="preserve">CERKAOUI         </t>
  </si>
  <si>
    <t xml:space="preserve">EL MAKROUT     </t>
  </si>
  <si>
    <t xml:space="preserve">RICATTI          </t>
  </si>
  <si>
    <t xml:space="preserve">DOMENICO       </t>
  </si>
  <si>
    <t xml:space="preserve">C.S. AERONAUTICA MILITARE   </t>
  </si>
  <si>
    <t xml:space="preserve">ROMANO           </t>
  </si>
  <si>
    <t xml:space="preserve">MARCO          </t>
  </si>
  <si>
    <t xml:space="preserve">SARDELLA         </t>
  </si>
  <si>
    <t xml:space="preserve">VITO           </t>
  </si>
  <si>
    <t xml:space="preserve">VIOLETTA CLUB               </t>
  </si>
  <si>
    <t xml:space="preserve">ERRADI           </t>
  </si>
  <si>
    <t xml:space="preserve">RACHID         </t>
  </si>
  <si>
    <t>MM35</t>
  </si>
  <si>
    <t xml:space="preserve">COLLEFERRO ATLETICA         </t>
  </si>
  <si>
    <t xml:space="preserve">ABDERRAHIM       </t>
  </si>
  <si>
    <t xml:space="preserve">MAAROUF        </t>
  </si>
  <si>
    <t xml:space="preserve">PAPOCCIA         </t>
  </si>
  <si>
    <t xml:space="preserve">DIEGO          </t>
  </si>
  <si>
    <t xml:space="preserve">POD. AMATORI MOROLO         </t>
  </si>
  <si>
    <t xml:space="preserve">SERRA            </t>
  </si>
  <si>
    <t xml:space="preserve">WALTER         </t>
  </si>
  <si>
    <t>MM40</t>
  </si>
  <si>
    <t xml:space="preserve">RIFONDAZIONE PODISTICA      </t>
  </si>
  <si>
    <t xml:space="preserve">BONANNI          </t>
  </si>
  <si>
    <t xml:space="preserve">GIANLUCA       </t>
  </si>
  <si>
    <t xml:space="preserve">DI LELLO         </t>
  </si>
  <si>
    <t xml:space="preserve">ALESSANDRO     </t>
  </si>
  <si>
    <t xml:space="preserve">ATL. GONNESA                </t>
  </si>
  <si>
    <t xml:space="preserve">SOUFYANE         </t>
  </si>
  <si>
    <t xml:space="preserve">EL FADIL       </t>
  </si>
  <si>
    <t xml:space="preserve">MANCINI          </t>
  </si>
  <si>
    <t xml:space="preserve">ANDREA         </t>
  </si>
  <si>
    <t>AM30</t>
  </si>
  <si>
    <t xml:space="preserve">ASD PALESTRINA RUNNING      </t>
  </si>
  <si>
    <t xml:space="preserve">G.M.S. SUBIACO              </t>
  </si>
  <si>
    <t xml:space="preserve">FIORAVANTI       </t>
  </si>
  <si>
    <t xml:space="preserve">ELIO           </t>
  </si>
  <si>
    <t>MM50</t>
  </si>
  <si>
    <t xml:space="preserve">ATL. VILLA AURELIA SRL      </t>
  </si>
  <si>
    <t xml:space="preserve">DE VINCENZO      </t>
  </si>
  <si>
    <t xml:space="preserve">GIANCARLO      </t>
  </si>
  <si>
    <t xml:space="preserve">APROCIS RUNNERS TEAM        </t>
  </si>
  <si>
    <t xml:space="preserve">PETRACCA         </t>
  </si>
  <si>
    <t xml:space="preserve">CARMINE        </t>
  </si>
  <si>
    <t>MM45</t>
  </si>
  <si>
    <t xml:space="preserve">G.S. PIZZERIA IL PODISTA    </t>
  </si>
  <si>
    <t xml:space="preserve">MILANA           </t>
  </si>
  <si>
    <t xml:space="preserve">SIMMEL COLLEFERRO           </t>
  </si>
  <si>
    <t xml:space="preserve">DE LUCA          </t>
  </si>
  <si>
    <t xml:space="preserve">FRANCESCO      </t>
  </si>
  <si>
    <t xml:space="preserve">STELLA           </t>
  </si>
  <si>
    <t xml:space="preserve">GIACOMO        </t>
  </si>
  <si>
    <t xml:space="preserve">ATLETICOUISP MONTEROTONDO   </t>
  </si>
  <si>
    <t xml:space="preserve">MERCURI          </t>
  </si>
  <si>
    <t xml:space="preserve">ENRICO         </t>
  </si>
  <si>
    <t xml:space="preserve">POD. FISIOSPORT             </t>
  </si>
  <si>
    <t xml:space="preserve">COSTANTINI       </t>
  </si>
  <si>
    <t xml:space="preserve">SILVESTRO      </t>
  </si>
  <si>
    <t xml:space="preserve">ROBERTO        </t>
  </si>
  <si>
    <t xml:space="preserve">RICCI            </t>
  </si>
  <si>
    <t xml:space="preserve">MAURIZIO       </t>
  </si>
  <si>
    <t xml:space="preserve">TIVOLI MARATHON             </t>
  </si>
  <si>
    <t xml:space="preserve">P/M </t>
  </si>
  <si>
    <t xml:space="preserve">ATL. STUDENTESCA CA.RI.RI.  </t>
  </si>
  <si>
    <t xml:space="preserve">TRABUCCO         </t>
  </si>
  <si>
    <t xml:space="preserve">ANTONIO        </t>
  </si>
  <si>
    <t>MM60</t>
  </si>
  <si>
    <t xml:space="preserve">CIPRESSINI       </t>
  </si>
  <si>
    <t xml:space="preserve">MARCELLO       </t>
  </si>
  <si>
    <t xml:space="preserve">LEPROTTI DI VILLA ADA       </t>
  </si>
  <si>
    <t xml:space="preserve">WOJCIESZEK       </t>
  </si>
  <si>
    <t xml:space="preserve">EWA            </t>
  </si>
  <si>
    <t>MF40</t>
  </si>
  <si>
    <t xml:space="preserve">BERNARDINI       </t>
  </si>
  <si>
    <t xml:space="preserve">LUCIANO        </t>
  </si>
  <si>
    <t xml:space="preserve">TRENTO           </t>
  </si>
  <si>
    <t xml:space="preserve">SANDRO         </t>
  </si>
  <si>
    <t>MM55</t>
  </si>
  <si>
    <t xml:space="preserve">FIORINI          </t>
  </si>
  <si>
    <t xml:space="preserve">ATL. AMATORI VELLETRI       </t>
  </si>
  <si>
    <t xml:space="preserve">TROMBETTA        </t>
  </si>
  <si>
    <t xml:space="preserve">OZIMO            </t>
  </si>
  <si>
    <t xml:space="preserve">CAPUANO          </t>
  </si>
  <si>
    <t xml:space="preserve">PAOLO          </t>
  </si>
  <si>
    <t xml:space="preserve">S.S. LAZIO ATL.             </t>
  </si>
  <si>
    <t xml:space="preserve">KEPA             </t>
  </si>
  <si>
    <t>MF45</t>
  </si>
  <si>
    <t xml:space="preserve">MASTROPIERO      </t>
  </si>
  <si>
    <t xml:space="preserve">CLAUDIO        </t>
  </si>
  <si>
    <t xml:space="preserve">GRUPPO MILLEPIEDI           </t>
  </si>
  <si>
    <t xml:space="preserve">TOMASSI          </t>
  </si>
  <si>
    <t>AM23</t>
  </si>
  <si>
    <t xml:space="preserve">DI DIONISIO      </t>
  </si>
  <si>
    <t xml:space="preserve">ROSSELLA       </t>
  </si>
  <si>
    <t xml:space="preserve">DE ANGELIS       </t>
  </si>
  <si>
    <t xml:space="preserve">ADRIANO        </t>
  </si>
  <si>
    <t xml:space="preserve">PIERETTI         </t>
  </si>
  <si>
    <t xml:space="preserve">ALESSIA        </t>
  </si>
  <si>
    <t>AF30</t>
  </si>
  <si>
    <t xml:space="preserve">COLALUCA         </t>
  </si>
  <si>
    <t xml:space="preserve">SERGIO         </t>
  </si>
  <si>
    <t xml:space="preserve">OSTINI           </t>
  </si>
  <si>
    <t xml:space="preserve">ROBERTA        </t>
  </si>
  <si>
    <t xml:space="preserve">S/F </t>
  </si>
  <si>
    <t xml:space="preserve">PAPI             </t>
  </si>
  <si>
    <t xml:space="preserve">PAONE            </t>
  </si>
  <si>
    <t xml:space="preserve">GIANNI         </t>
  </si>
  <si>
    <t xml:space="preserve">TRUCCHIA         </t>
  </si>
  <si>
    <t xml:space="preserve">STEFANO        </t>
  </si>
  <si>
    <t xml:space="preserve">A.S.D. BOVILLE PODISTICA    </t>
  </si>
  <si>
    <t xml:space="preserve">POCETTA          </t>
  </si>
  <si>
    <t xml:space="preserve">OLIRIO         </t>
  </si>
  <si>
    <t xml:space="preserve">COVASSI          </t>
  </si>
  <si>
    <t xml:space="preserve">G.S. PETER PAN              </t>
  </si>
  <si>
    <t xml:space="preserve">CAMMILLI         </t>
  </si>
  <si>
    <t xml:space="preserve">GETULIO        </t>
  </si>
  <si>
    <t xml:space="preserve">LEONCINI         </t>
  </si>
  <si>
    <t xml:space="preserve">PATRIZIA       </t>
  </si>
  <si>
    <t xml:space="preserve">SCHISANO         </t>
  </si>
  <si>
    <t xml:space="preserve">A.S.D. ALBATROS ROMA        </t>
  </si>
  <si>
    <t xml:space="preserve">GAGLIARDUCCI     </t>
  </si>
  <si>
    <t xml:space="preserve">PALLANTE         </t>
  </si>
  <si>
    <t xml:space="preserve">GIANFRANCO     </t>
  </si>
  <si>
    <t xml:space="preserve">PICCIRILLO       </t>
  </si>
  <si>
    <t xml:space="preserve">MASSIMO        </t>
  </si>
  <si>
    <t xml:space="preserve">UISP CASTELLI               </t>
  </si>
  <si>
    <t xml:space="preserve">PROIETTI         </t>
  </si>
  <si>
    <t xml:space="preserve">CHIALASTRI       </t>
  </si>
  <si>
    <t xml:space="preserve">BATTISTI         </t>
  </si>
  <si>
    <t xml:space="preserve">PATTA            </t>
  </si>
  <si>
    <t xml:space="preserve">PAOLA          </t>
  </si>
  <si>
    <t xml:space="preserve">PANICCIA         </t>
  </si>
  <si>
    <t xml:space="preserve">ATL. VALMONTONE             </t>
  </si>
  <si>
    <t xml:space="preserve">MARINELLI        </t>
  </si>
  <si>
    <t>MM65</t>
  </si>
  <si>
    <t xml:space="preserve">SALVATORI        </t>
  </si>
  <si>
    <t xml:space="preserve">MASSIMILIANO   </t>
  </si>
  <si>
    <t xml:space="preserve">RAMPINI          </t>
  </si>
  <si>
    <t xml:space="preserve">ARCANGELO      </t>
  </si>
  <si>
    <t xml:space="preserve">GRAMENDOLA       </t>
  </si>
  <si>
    <t xml:space="preserve">A.S.D. ATL. MARANO          </t>
  </si>
  <si>
    <t xml:space="preserve">DI FRANCESCANTONIO  </t>
  </si>
  <si>
    <t xml:space="preserve">RAPONI           </t>
  </si>
  <si>
    <t xml:space="preserve">CESARE         </t>
  </si>
  <si>
    <t xml:space="preserve">RAPALI           </t>
  </si>
  <si>
    <t xml:space="preserve">BENITO         </t>
  </si>
  <si>
    <t>MM70</t>
  </si>
  <si>
    <t xml:space="preserve">A.S.D. FREE RUNNERS         </t>
  </si>
  <si>
    <t xml:space="preserve">FASOLI           </t>
  </si>
  <si>
    <t xml:space="preserve">OLIMPIA 2004                </t>
  </si>
  <si>
    <t xml:space="preserve">ARDITO           </t>
  </si>
  <si>
    <t xml:space="preserve">FRANCHINI        </t>
  </si>
  <si>
    <t xml:space="preserve">IACONO           </t>
  </si>
  <si>
    <t xml:space="preserve">FEDERICO       </t>
  </si>
  <si>
    <t xml:space="preserve">RAIMONDI         </t>
  </si>
  <si>
    <t xml:space="preserve">MONTEMURO        </t>
  </si>
  <si>
    <t xml:space="preserve">ALDO           </t>
  </si>
  <si>
    <t xml:space="preserve">SILVANO        </t>
  </si>
  <si>
    <t xml:space="preserve">RUNNERS CLUB ANAGNI         </t>
  </si>
  <si>
    <t xml:space="preserve">CIUCCI           </t>
  </si>
  <si>
    <t xml:space="preserve">CATRACCHIA       </t>
  </si>
  <si>
    <t xml:space="preserve">LEONELLO       </t>
  </si>
  <si>
    <t xml:space="preserve">ROSSI            </t>
  </si>
  <si>
    <t xml:space="preserve">ISABELLA       </t>
  </si>
  <si>
    <t xml:space="preserve">ANGELINI         </t>
  </si>
  <si>
    <t xml:space="preserve">LINO           </t>
  </si>
  <si>
    <t xml:space="preserve">SALIS            </t>
  </si>
  <si>
    <t xml:space="preserve">PIERO          </t>
  </si>
  <si>
    <t xml:space="preserve">G.S. BANCARI ROMANI         </t>
  </si>
  <si>
    <t xml:space="preserve">SCHIAVELLA       </t>
  </si>
  <si>
    <t xml:space="preserve">MARINA         </t>
  </si>
  <si>
    <t xml:space="preserve">SCALERA          </t>
  </si>
  <si>
    <t xml:space="preserve">CAROLINA       </t>
  </si>
  <si>
    <t>MF50</t>
  </si>
  <si>
    <t xml:space="preserve">A.S.D. ATL. SCUOLA CASERTA  </t>
  </si>
  <si>
    <t xml:space="preserve">MARTUCCI         </t>
  </si>
  <si>
    <t xml:space="preserve">GOFFREDO       </t>
  </si>
  <si>
    <t xml:space="preserve">GERMANI          </t>
  </si>
  <si>
    <t xml:space="preserve">LAURA          </t>
  </si>
  <si>
    <t xml:space="preserve">-                           </t>
  </si>
  <si>
    <t xml:space="preserve">CASALE           </t>
  </si>
  <si>
    <t xml:space="preserve">BOUDEN           </t>
  </si>
  <si>
    <t xml:space="preserve">FATHIA         </t>
  </si>
  <si>
    <t xml:space="preserve">ATL. ALATRI 2001 I CICLOPI  </t>
  </si>
  <si>
    <t xml:space="preserve">GEMMA            </t>
  </si>
  <si>
    <t xml:space="preserve">MARIO          </t>
  </si>
  <si>
    <t xml:space="preserve">A.S.D. PODISTICA SOLIDARIETA'      </t>
  </si>
  <si>
    <t xml:space="preserve"> Trofeo del Cinquantenario 1ª edizione</t>
  </si>
  <si>
    <t>Olevano-Bellegra (RM) Italia - Sabato 20/06/2009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</si>
</sst>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21" fontId="12" fillId="0" borderId="6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27" t="s">
        <v>219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>
      <c r="A2" s="29" t="s">
        <v>220</v>
      </c>
      <c r="B2" s="30"/>
      <c r="C2" s="30"/>
      <c r="D2" s="30"/>
      <c r="E2" s="30"/>
      <c r="F2" s="30"/>
      <c r="G2" s="31"/>
      <c r="H2" s="5" t="s">
        <v>1</v>
      </c>
      <c r="I2" s="6">
        <v>10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35" t="s">
        <v>11</v>
      </c>
      <c r="C4" s="35" t="s">
        <v>12</v>
      </c>
      <c r="D4" s="36" t="s">
        <v>13</v>
      </c>
      <c r="E4" s="35" t="s">
        <v>14</v>
      </c>
      <c r="F4" s="37">
        <v>0.021145833333333332</v>
      </c>
      <c r="G4" s="11" t="str">
        <f aca="true" t="shared" si="0" ref="G4:G67">TEXT(INT((HOUR(F4)*3600+MINUTE(F4)*60+SECOND(F4))/$I$2/60),"0")&amp;"."&amp;TEXT(MOD((HOUR(F4)*3600+MINUTE(F4)*60+SECOND(F4))/$I$2,60),"00")&amp;"/km"</f>
        <v>3.03/km</v>
      </c>
      <c r="H4" s="16">
        <f aca="true" t="shared" si="1" ref="H4:H67">F4-$F$4</f>
        <v>0</v>
      </c>
      <c r="I4" s="16">
        <f>F4-INDEX($F$4:$F$1637,MATCH(D4,$D$4:$D$1637,0))</f>
        <v>0</v>
      </c>
    </row>
    <row r="5" spans="1:9" s="13" customFormat="1" ht="15" customHeight="1">
      <c r="A5" s="12">
        <v>2</v>
      </c>
      <c r="B5" s="38" t="s">
        <v>15</v>
      </c>
      <c r="C5" s="38" t="s">
        <v>16</v>
      </c>
      <c r="D5" s="39" t="s">
        <v>13</v>
      </c>
      <c r="E5" s="38" t="s">
        <v>17</v>
      </c>
      <c r="F5" s="40">
        <v>0.021157407407407406</v>
      </c>
      <c r="G5" s="12" t="str">
        <f t="shared" si="0"/>
        <v>3.03/km</v>
      </c>
      <c r="H5" s="15">
        <f t="shared" si="1"/>
        <v>1.157407407407357E-05</v>
      </c>
      <c r="I5" s="15">
        <f>F5-INDEX($F$4:$F$1637,MATCH(D5,$D$4:$D$1637,0))</f>
        <v>1.157407407407357E-05</v>
      </c>
    </row>
    <row r="6" spans="1:9" s="13" customFormat="1" ht="15" customHeight="1">
      <c r="A6" s="12">
        <v>3</v>
      </c>
      <c r="B6" s="38" t="s">
        <v>18</v>
      </c>
      <c r="C6" s="38" t="s">
        <v>19</v>
      </c>
      <c r="D6" s="39" t="s">
        <v>13</v>
      </c>
      <c r="E6" s="38" t="s">
        <v>20</v>
      </c>
      <c r="F6" s="40">
        <v>0.021331018518518517</v>
      </c>
      <c r="G6" s="12" t="str">
        <f t="shared" si="0"/>
        <v>3.04/km</v>
      </c>
      <c r="H6" s="15">
        <f t="shared" si="1"/>
        <v>0.00018518518518518406</v>
      </c>
      <c r="I6" s="15">
        <f>F6-INDEX($F$4:$F$1637,MATCH(D6,$D$4:$D$1637,0))</f>
        <v>0.00018518518518518406</v>
      </c>
    </row>
    <row r="7" spans="1:9" s="13" customFormat="1" ht="15" customHeight="1">
      <c r="A7" s="12">
        <v>4</v>
      </c>
      <c r="B7" s="38" t="s">
        <v>21</v>
      </c>
      <c r="C7" s="38" t="s">
        <v>22</v>
      </c>
      <c r="D7" s="39" t="s">
        <v>13</v>
      </c>
      <c r="E7" s="38" t="s">
        <v>23</v>
      </c>
      <c r="F7" s="40">
        <v>0.02144675925925926</v>
      </c>
      <c r="G7" s="12" t="str">
        <f t="shared" si="0"/>
        <v>3.05/km</v>
      </c>
      <c r="H7" s="15">
        <f t="shared" si="1"/>
        <v>0.0003009259259259267</v>
      </c>
      <c r="I7" s="15">
        <f>F7-INDEX($F$4:$F$1637,MATCH(D7,$D$4:$D$1637,0))</f>
        <v>0.0003009259259259267</v>
      </c>
    </row>
    <row r="8" spans="1:9" s="13" customFormat="1" ht="15" customHeight="1">
      <c r="A8" s="12">
        <v>5</v>
      </c>
      <c r="B8" s="38" t="s">
        <v>24</v>
      </c>
      <c r="C8" s="38" t="s">
        <v>25</v>
      </c>
      <c r="D8" s="39" t="s">
        <v>13</v>
      </c>
      <c r="E8" s="38" t="s">
        <v>26</v>
      </c>
      <c r="F8" s="40">
        <v>0.02152777777777778</v>
      </c>
      <c r="G8" s="12" t="str">
        <f t="shared" si="0"/>
        <v>3.06/km</v>
      </c>
      <c r="H8" s="15">
        <f t="shared" si="1"/>
        <v>0.00038194444444444864</v>
      </c>
      <c r="I8" s="15">
        <f>F8-INDEX($F$4:$F$1637,MATCH(D8,$D$4:$D$1637,0))</f>
        <v>0.00038194444444444864</v>
      </c>
    </row>
    <row r="9" spans="1:9" s="13" customFormat="1" ht="15" customHeight="1">
      <c r="A9" s="12">
        <v>6</v>
      </c>
      <c r="B9" s="38" t="s">
        <v>27</v>
      </c>
      <c r="C9" s="38" t="s">
        <v>28</v>
      </c>
      <c r="D9" s="39" t="s">
        <v>13</v>
      </c>
      <c r="E9" s="38" t="s">
        <v>23</v>
      </c>
      <c r="F9" s="40">
        <v>0.021585648148148145</v>
      </c>
      <c r="G9" s="12" t="str">
        <f t="shared" si="0"/>
        <v>3.07/km</v>
      </c>
      <c r="H9" s="15">
        <f t="shared" si="1"/>
        <v>0.000439814814814813</v>
      </c>
      <c r="I9" s="15">
        <f>F9-INDEX($F$4:$F$1637,MATCH(D9,$D$4:$D$1637,0))</f>
        <v>0.000439814814814813</v>
      </c>
    </row>
    <row r="10" spans="1:9" s="13" customFormat="1" ht="15" customHeight="1">
      <c r="A10" s="12">
        <v>7</v>
      </c>
      <c r="B10" s="38" t="s">
        <v>29</v>
      </c>
      <c r="C10" s="38" t="s">
        <v>30</v>
      </c>
      <c r="D10" s="39" t="s">
        <v>13</v>
      </c>
      <c r="E10" s="38" t="s">
        <v>31</v>
      </c>
      <c r="F10" s="40">
        <v>0.022118055555555557</v>
      </c>
      <c r="G10" s="12" t="str">
        <f t="shared" si="0"/>
        <v>3.11/km</v>
      </c>
      <c r="H10" s="15">
        <f t="shared" si="1"/>
        <v>0.000972222222222225</v>
      </c>
      <c r="I10" s="15">
        <f>F10-INDEX($F$4:$F$1637,MATCH(D10,$D$4:$D$1637,0))</f>
        <v>0.000972222222222225</v>
      </c>
    </row>
    <row r="11" spans="1:9" s="13" customFormat="1" ht="15" customHeight="1">
      <c r="A11" s="12">
        <v>8</v>
      </c>
      <c r="B11" s="38" t="s">
        <v>32</v>
      </c>
      <c r="C11" s="38" t="s">
        <v>33</v>
      </c>
      <c r="D11" s="39" t="s">
        <v>13</v>
      </c>
      <c r="E11" s="38" t="s">
        <v>20</v>
      </c>
      <c r="F11" s="40">
        <v>0.02224537037037037</v>
      </c>
      <c r="G11" s="12" t="str">
        <f t="shared" si="0"/>
        <v>3.12/km</v>
      </c>
      <c r="H11" s="15">
        <f t="shared" si="1"/>
        <v>0.0010995370370370378</v>
      </c>
      <c r="I11" s="15">
        <f>F11-INDEX($F$4:$F$1637,MATCH(D11,$D$4:$D$1637,0))</f>
        <v>0.0010995370370370378</v>
      </c>
    </row>
    <row r="12" spans="1:9" s="13" customFormat="1" ht="15" customHeight="1">
      <c r="A12" s="12">
        <v>9</v>
      </c>
      <c r="B12" s="38" t="s">
        <v>34</v>
      </c>
      <c r="C12" s="38" t="s">
        <v>35</v>
      </c>
      <c r="D12" s="39" t="s">
        <v>13</v>
      </c>
      <c r="E12" s="38" t="s">
        <v>36</v>
      </c>
      <c r="F12" s="40">
        <v>0.02244212962962963</v>
      </c>
      <c r="G12" s="12" t="str">
        <f t="shared" si="0"/>
        <v>3.14/km</v>
      </c>
      <c r="H12" s="15">
        <f t="shared" si="1"/>
        <v>0.0012962962962962989</v>
      </c>
      <c r="I12" s="15">
        <f>F12-INDEX($F$4:$F$1637,MATCH(D12,$D$4:$D$1637,0))</f>
        <v>0.0012962962962962989</v>
      </c>
    </row>
    <row r="13" spans="1:9" s="13" customFormat="1" ht="15" customHeight="1">
      <c r="A13" s="12">
        <v>10</v>
      </c>
      <c r="B13" s="38" t="s">
        <v>37</v>
      </c>
      <c r="C13" s="38" t="s">
        <v>38</v>
      </c>
      <c r="D13" s="39" t="s">
        <v>13</v>
      </c>
      <c r="E13" s="38" t="s">
        <v>20</v>
      </c>
      <c r="F13" s="40">
        <v>0.022523148148148143</v>
      </c>
      <c r="G13" s="12" t="str">
        <f t="shared" si="0"/>
        <v>3.15/km</v>
      </c>
      <c r="H13" s="15">
        <f t="shared" si="1"/>
        <v>0.0013773148148148104</v>
      </c>
      <c r="I13" s="15">
        <f>F13-INDEX($F$4:$F$1637,MATCH(D13,$D$4:$D$1637,0))</f>
        <v>0.0013773148148148104</v>
      </c>
    </row>
    <row r="14" spans="1:9" s="13" customFormat="1" ht="15" customHeight="1">
      <c r="A14" s="12">
        <v>11</v>
      </c>
      <c r="B14" s="38" t="s">
        <v>39</v>
      </c>
      <c r="C14" s="38" t="s">
        <v>40</v>
      </c>
      <c r="D14" s="39" t="s">
        <v>13</v>
      </c>
      <c r="E14" s="38" t="s">
        <v>41</v>
      </c>
      <c r="F14" s="40">
        <v>0.02291666666666667</v>
      </c>
      <c r="G14" s="12" t="str">
        <f t="shared" si="0"/>
        <v>3.18/km</v>
      </c>
      <c r="H14" s="15">
        <f t="shared" si="1"/>
        <v>0.001770833333333336</v>
      </c>
      <c r="I14" s="15">
        <f>F14-INDEX($F$4:$F$1637,MATCH(D14,$D$4:$D$1637,0))</f>
        <v>0.001770833333333336</v>
      </c>
    </row>
    <row r="15" spans="1:9" s="13" customFormat="1" ht="15" customHeight="1">
      <c r="A15" s="12">
        <v>12</v>
      </c>
      <c r="B15" s="38" t="s">
        <v>42</v>
      </c>
      <c r="C15" s="38" t="s">
        <v>43</v>
      </c>
      <c r="D15" s="39" t="s">
        <v>44</v>
      </c>
      <c r="E15" s="38" t="s">
        <v>45</v>
      </c>
      <c r="F15" s="40">
        <v>0.02310185185185185</v>
      </c>
      <c r="G15" s="12" t="str">
        <f t="shared" si="0"/>
        <v>3.20/km</v>
      </c>
      <c r="H15" s="15">
        <f t="shared" si="1"/>
        <v>0.0019560185185185167</v>
      </c>
      <c r="I15" s="15">
        <f>F15-INDEX($F$4:$F$1637,MATCH(D15,$D$4:$D$1637,0))</f>
        <v>0</v>
      </c>
    </row>
    <row r="16" spans="1:9" s="13" customFormat="1" ht="15" customHeight="1">
      <c r="A16" s="12">
        <v>13</v>
      </c>
      <c r="B16" s="38" t="s">
        <v>46</v>
      </c>
      <c r="C16" s="38" t="s">
        <v>47</v>
      </c>
      <c r="D16" s="39" t="s">
        <v>13</v>
      </c>
      <c r="E16" s="38" t="s">
        <v>20</v>
      </c>
      <c r="F16" s="40">
        <v>0.023333333333333334</v>
      </c>
      <c r="G16" s="12" t="str">
        <f t="shared" si="0"/>
        <v>3.22/km</v>
      </c>
      <c r="H16" s="15">
        <f t="shared" si="1"/>
        <v>0.002187500000000002</v>
      </c>
      <c r="I16" s="15">
        <f>F16-INDEX($F$4:$F$1637,MATCH(D16,$D$4:$D$1637,0))</f>
        <v>0.002187500000000002</v>
      </c>
    </row>
    <row r="17" spans="1:9" s="13" customFormat="1" ht="15" customHeight="1">
      <c r="A17" s="12">
        <v>14</v>
      </c>
      <c r="B17" s="38" t="s">
        <v>48</v>
      </c>
      <c r="C17" s="38" t="s">
        <v>49</v>
      </c>
      <c r="D17" s="39" t="s">
        <v>44</v>
      </c>
      <c r="E17" s="38" t="s">
        <v>50</v>
      </c>
      <c r="F17" s="40">
        <v>0.02355324074074074</v>
      </c>
      <c r="G17" s="12" t="str">
        <f t="shared" si="0"/>
        <v>3.24/km</v>
      </c>
      <c r="H17" s="15">
        <f t="shared" si="1"/>
        <v>0.0024074074074074067</v>
      </c>
      <c r="I17" s="15">
        <f>F17-INDEX($F$4:$F$1637,MATCH(D17,$D$4:$D$1637,0))</f>
        <v>0.00045138888888889006</v>
      </c>
    </row>
    <row r="18" spans="1:9" s="13" customFormat="1" ht="15" customHeight="1">
      <c r="A18" s="12">
        <v>15</v>
      </c>
      <c r="B18" s="38" t="s">
        <v>51</v>
      </c>
      <c r="C18" s="38" t="s">
        <v>52</v>
      </c>
      <c r="D18" s="39" t="s">
        <v>53</v>
      </c>
      <c r="E18" s="38" t="s">
        <v>54</v>
      </c>
      <c r="F18" s="40">
        <v>0.023796296296296298</v>
      </c>
      <c r="G18" s="12" t="str">
        <f t="shared" si="0"/>
        <v>3.26/km</v>
      </c>
      <c r="H18" s="15">
        <f t="shared" si="1"/>
        <v>0.0026504629629629656</v>
      </c>
      <c r="I18" s="15">
        <f>F18-INDEX($F$4:$F$1637,MATCH(D18,$D$4:$D$1637,0))</f>
        <v>0</v>
      </c>
    </row>
    <row r="19" spans="1:9" s="13" customFormat="1" ht="15" customHeight="1">
      <c r="A19" s="12">
        <v>16</v>
      </c>
      <c r="B19" s="38" t="s">
        <v>55</v>
      </c>
      <c r="C19" s="38" t="s">
        <v>56</v>
      </c>
      <c r="D19" s="39" t="s">
        <v>44</v>
      </c>
      <c r="E19" s="38" t="s">
        <v>45</v>
      </c>
      <c r="F19" s="40">
        <v>0.02383101851851852</v>
      </c>
      <c r="G19" s="12" t="str">
        <f t="shared" si="0"/>
        <v>3.26/km</v>
      </c>
      <c r="H19" s="15">
        <f t="shared" si="1"/>
        <v>0.0026851851851851863</v>
      </c>
      <c r="I19" s="15">
        <f>F19-INDEX($F$4:$F$1637,MATCH(D19,$D$4:$D$1637,0))</f>
        <v>0.0007291666666666696</v>
      </c>
    </row>
    <row r="20" spans="1:9" s="13" customFormat="1" ht="15" customHeight="1">
      <c r="A20" s="12">
        <v>17</v>
      </c>
      <c r="B20" s="38" t="s">
        <v>57</v>
      </c>
      <c r="C20" s="38" t="s">
        <v>58</v>
      </c>
      <c r="D20" s="39" t="s">
        <v>13</v>
      </c>
      <c r="E20" s="38" t="s">
        <v>59</v>
      </c>
      <c r="F20" s="40">
        <v>0.023854166666666666</v>
      </c>
      <c r="G20" s="12" t="str">
        <f t="shared" si="0"/>
        <v>3.26/km</v>
      </c>
      <c r="H20" s="15">
        <f t="shared" si="1"/>
        <v>0.0027083333333333334</v>
      </c>
      <c r="I20" s="15">
        <f>F20-INDEX($F$4:$F$1637,MATCH(D20,$D$4:$D$1637,0))</f>
        <v>0.0027083333333333334</v>
      </c>
    </row>
    <row r="21" spans="1:9" s="13" customFormat="1" ht="15" customHeight="1">
      <c r="A21" s="12">
        <v>18</v>
      </c>
      <c r="B21" s="38" t="s">
        <v>60</v>
      </c>
      <c r="C21" s="38" t="s">
        <v>61</v>
      </c>
      <c r="D21" s="39" t="s">
        <v>13</v>
      </c>
      <c r="E21" s="38" t="s">
        <v>20</v>
      </c>
      <c r="F21" s="40">
        <v>0.02398148148148148</v>
      </c>
      <c r="G21" s="12" t="str">
        <f t="shared" si="0"/>
        <v>3.27/km</v>
      </c>
      <c r="H21" s="15">
        <f t="shared" si="1"/>
        <v>0.002835648148148146</v>
      </c>
      <c r="I21" s="15">
        <f>F21-INDEX($F$4:$F$1637,MATCH(D21,$D$4:$D$1637,0))</f>
        <v>0.002835648148148146</v>
      </c>
    </row>
    <row r="22" spans="1:9" s="13" customFormat="1" ht="15" customHeight="1">
      <c r="A22" s="12">
        <v>19</v>
      </c>
      <c r="B22" s="38" t="s">
        <v>62</v>
      </c>
      <c r="C22" s="38" t="s">
        <v>63</v>
      </c>
      <c r="D22" s="39" t="s">
        <v>64</v>
      </c>
      <c r="E22" s="38" t="s">
        <v>65</v>
      </c>
      <c r="F22" s="40">
        <v>0.024340277777777777</v>
      </c>
      <c r="G22" s="12" t="str">
        <f t="shared" si="0"/>
        <v>3.30/km</v>
      </c>
      <c r="H22" s="15">
        <f t="shared" si="1"/>
        <v>0.003194444444444444</v>
      </c>
      <c r="I22" s="15">
        <f>F22-INDEX($F$4:$F$1637,MATCH(D22,$D$4:$D$1637,0))</f>
        <v>0</v>
      </c>
    </row>
    <row r="23" spans="1:9" s="13" customFormat="1" ht="15" customHeight="1">
      <c r="A23" s="12">
        <v>20</v>
      </c>
      <c r="B23" s="38" t="s">
        <v>62</v>
      </c>
      <c r="C23" s="38" t="s">
        <v>38</v>
      </c>
      <c r="D23" s="39" t="s">
        <v>53</v>
      </c>
      <c r="E23" s="38" t="s">
        <v>66</v>
      </c>
      <c r="F23" s="40">
        <v>0.02515046296296296</v>
      </c>
      <c r="G23" s="12" t="str">
        <f t="shared" si="0"/>
        <v>3.37/km</v>
      </c>
      <c r="H23" s="15">
        <f t="shared" si="1"/>
        <v>0.004004629629629629</v>
      </c>
      <c r="I23" s="15">
        <f>F23-INDEX($F$4:$F$1637,MATCH(D23,$D$4:$D$1637,0))</f>
        <v>0.0013541666666666632</v>
      </c>
    </row>
    <row r="24" spans="1:9" s="13" customFormat="1" ht="15" customHeight="1">
      <c r="A24" s="12">
        <v>21</v>
      </c>
      <c r="B24" s="38" t="s">
        <v>67</v>
      </c>
      <c r="C24" s="38" t="s">
        <v>68</v>
      </c>
      <c r="D24" s="39" t="s">
        <v>69</v>
      </c>
      <c r="E24" s="38" t="s">
        <v>70</v>
      </c>
      <c r="F24" s="40">
        <v>0.02515046296296296</v>
      </c>
      <c r="G24" s="12" t="str">
        <f t="shared" si="0"/>
        <v>3.37/km</v>
      </c>
      <c r="H24" s="15">
        <f t="shared" si="1"/>
        <v>0.004004629629629629</v>
      </c>
      <c r="I24" s="15">
        <f>F24-INDEX($F$4:$F$1637,MATCH(D24,$D$4:$D$1637,0))</f>
        <v>0</v>
      </c>
    </row>
    <row r="25" spans="1:9" s="13" customFormat="1" ht="15" customHeight="1">
      <c r="A25" s="12">
        <v>22</v>
      </c>
      <c r="B25" s="38" t="s">
        <v>71</v>
      </c>
      <c r="C25" s="38" t="s">
        <v>72</v>
      </c>
      <c r="D25" s="39" t="s">
        <v>64</v>
      </c>
      <c r="E25" s="38" t="s">
        <v>73</v>
      </c>
      <c r="F25" s="40">
        <v>0.025694444444444447</v>
      </c>
      <c r="G25" s="12" t="str">
        <f t="shared" si="0"/>
        <v>3.42/km</v>
      </c>
      <c r="H25" s="15">
        <f t="shared" si="1"/>
        <v>0.004548611111111114</v>
      </c>
      <c r="I25" s="15">
        <f>F25-INDEX($F$4:$F$1637,MATCH(D25,$D$4:$D$1637,0))</f>
        <v>0.0013541666666666702</v>
      </c>
    </row>
    <row r="26" spans="1:9" s="13" customFormat="1" ht="15" customHeight="1">
      <c r="A26" s="12">
        <v>23</v>
      </c>
      <c r="B26" s="38" t="s">
        <v>74</v>
      </c>
      <c r="C26" s="38" t="s">
        <v>75</v>
      </c>
      <c r="D26" s="39" t="s">
        <v>76</v>
      </c>
      <c r="E26" s="38" t="s">
        <v>77</v>
      </c>
      <c r="F26" s="40">
        <v>0.02579861111111111</v>
      </c>
      <c r="G26" s="12" t="str">
        <f t="shared" si="0"/>
        <v>3.43/km</v>
      </c>
      <c r="H26" s="15">
        <f t="shared" si="1"/>
        <v>0.0046527777777777765</v>
      </c>
      <c r="I26" s="15">
        <f>F26-INDEX($F$4:$F$1637,MATCH(D26,$D$4:$D$1637,0))</f>
        <v>0</v>
      </c>
    </row>
    <row r="27" spans="1:9" s="13" customFormat="1" ht="15" customHeight="1">
      <c r="A27" s="12">
        <v>24</v>
      </c>
      <c r="B27" s="38" t="s">
        <v>78</v>
      </c>
      <c r="C27" s="38" t="s">
        <v>22</v>
      </c>
      <c r="D27" s="39" t="s">
        <v>64</v>
      </c>
      <c r="E27" s="38" t="s">
        <v>79</v>
      </c>
      <c r="F27" s="40">
        <v>0.02579861111111111</v>
      </c>
      <c r="G27" s="12" t="str">
        <f t="shared" si="0"/>
        <v>3.43/km</v>
      </c>
      <c r="H27" s="15">
        <f t="shared" si="1"/>
        <v>0.0046527777777777765</v>
      </c>
      <c r="I27" s="15">
        <f>F27-INDEX($F$4:$F$1637,MATCH(D27,$D$4:$D$1637,0))</f>
        <v>0.0014583333333333323</v>
      </c>
    </row>
    <row r="28" spans="1:9" s="13" customFormat="1" ht="15" customHeight="1">
      <c r="A28" s="17">
        <v>25</v>
      </c>
      <c r="B28" s="44" t="s">
        <v>80</v>
      </c>
      <c r="C28" s="44" t="s">
        <v>81</v>
      </c>
      <c r="D28" s="45" t="s">
        <v>53</v>
      </c>
      <c r="E28" s="44" t="s">
        <v>218</v>
      </c>
      <c r="F28" s="46">
        <v>0.025821759259259256</v>
      </c>
      <c r="G28" s="17" t="str">
        <f t="shared" si="0"/>
        <v>3.43/km</v>
      </c>
      <c r="H28" s="18">
        <f t="shared" si="1"/>
        <v>0.004675925925925924</v>
      </c>
      <c r="I28" s="18">
        <f>F28-INDEX($F$4:$F$1637,MATCH(D28,$D$4:$D$1637,0))</f>
        <v>0.002025462962962958</v>
      </c>
    </row>
    <row r="29" spans="1:9" s="13" customFormat="1" ht="15" customHeight="1">
      <c r="A29" s="12">
        <v>26</v>
      </c>
      <c r="B29" s="38" t="s">
        <v>82</v>
      </c>
      <c r="C29" s="38" t="s">
        <v>83</v>
      </c>
      <c r="D29" s="39" t="s">
        <v>53</v>
      </c>
      <c r="E29" s="38" t="s">
        <v>84</v>
      </c>
      <c r="F29" s="40">
        <v>0.025949074074074072</v>
      </c>
      <c r="G29" s="12" t="str">
        <f t="shared" si="0"/>
        <v>3.44/km</v>
      </c>
      <c r="H29" s="15">
        <f t="shared" si="1"/>
        <v>0.00480324074074074</v>
      </c>
      <c r="I29" s="15">
        <f>F29-INDEX($F$4:$F$1637,MATCH(D29,$D$4:$D$1637,0))</f>
        <v>0.0021527777777777743</v>
      </c>
    </row>
    <row r="30" spans="1:9" s="13" customFormat="1" ht="15" customHeight="1">
      <c r="A30" s="12">
        <v>27</v>
      </c>
      <c r="B30" s="38" t="s">
        <v>85</v>
      </c>
      <c r="C30" s="38" t="s">
        <v>86</v>
      </c>
      <c r="D30" s="39" t="s">
        <v>76</v>
      </c>
      <c r="E30" s="38" t="s">
        <v>87</v>
      </c>
      <c r="F30" s="40">
        <v>0.026203703703703705</v>
      </c>
      <c r="G30" s="12" t="str">
        <f t="shared" si="0"/>
        <v>3.46/km</v>
      </c>
      <c r="H30" s="15">
        <f t="shared" si="1"/>
        <v>0.005057870370370372</v>
      </c>
      <c r="I30" s="15">
        <f>F30-INDEX($F$4:$F$1637,MATCH(D30,$D$4:$D$1637,0))</f>
        <v>0.0004050925925925958</v>
      </c>
    </row>
    <row r="31" spans="1:9" s="13" customFormat="1" ht="15" customHeight="1">
      <c r="A31" s="12">
        <v>28</v>
      </c>
      <c r="B31" s="38" t="s">
        <v>88</v>
      </c>
      <c r="C31" s="38" t="s">
        <v>89</v>
      </c>
      <c r="D31" s="39" t="s">
        <v>76</v>
      </c>
      <c r="E31" s="38" t="s">
        <v>65</v>
      </c>
      <c r="F31" s="40">
        <v>0.026493055555555558</v>
      </c>
      <c r="G31" s="12" t="str">
        <f t="shared" si="0"/>
        <v>3.49/km</v>
      </c>
      <c r="H31" s="15">
        <f t="shared" si="1"/>
        <v>0.005347222222222225</v>
      </c>
      <c r="I31" s="15">
        <f>F31-INDEX($F$4:$F$1637,MATCH(D31,$D$4:$D$1637,0))</f>
        <v>0.0006944444444444489</v>
      </c>
    </row>
    <row r="32" spans="1:9" s="13" customFormat="1" ht="15" customHeight="1">
      <c r="A32" s="17">
        <v>29</v>
      </c>
      <c r="B32" s="44" t="s">
        <v>88</v>
      </c>
      <c r="C32" s="44" t="s">
        <v>90</v>
      </c>
      <c r="D32" s="45" t="s">
        <v>44</v>
      </c>
      <c r="E32" s="44" t="s">
        <v>218</v>
      </c>
      <c r="F32" s="46">
        <v>0.026793981481481485</v>
      </c>
      <c r="G32" s="17" t="str">
        <f t="shared" si="0"/>
        <v>3.52/km</v>
      </c>
      <c r="H32" s="18">
        <f t="shared" si="1"/>
        <v>0.005648148148148152</v>
      </c>
      <c r="I32" s="18">
        <f>F32-INDEX($F$4:$F$1637,MATCH(D32,$D$4:$D$1637,0))</f>
        <v>0.0036921296296296355</v>
      </c>
    </row>
    <row r="33" spans="1:9" s="13" customFormat="1" ht="15" customHeight="1">
      <c r="A33" s="12">
        <v>30</v>
      </c>
      <c r="B33" s="38" t="s">
        <v>91</v>
      </c>
      <c r="C33" s="38" t="s">
        <v>92</v>
      </c>
      <c r="D33" s="39" t="s">
        <v>76</v>
      </c>
      <c r="E33" s="38" t="s">
        <v>93</v>
      </c>
      <c r="F33" s="40">
        <v>0.026875</v>
      </c>
      <c r="G33" s="12" t="str">
        <f t="shared" si="0"/>
        <v>3.52/km</v>
      </c>
      <c r="H33" s="15">
        <f t="shared" si="1"/>
        <v>0.005729166666666667</v>
      </c>
      <c r="I33" s="15">
        <f>F33-INDEX($F$4:$F$1637,MATCH(D33,$D$4:$D$1637,0))</f>
        <v>0.0010763888888888906</v>
      </c>
    </row>
    <row r="34" spans="1:9" s="13" customFormat="1" ht="15" customHeight="1">
      <c r="A34" s="12">
        <v>31</v>
      </c>
      <c r="B34" s="38" t="s">
        <v>74</v>
      </c>
      <c r="C34" s="38" t="s">
        <v>30</v>
      </c>
      <c r="D34" s="39" t="s">
        <v>94</v>
      </c>
      <c r="E34" s="38" t="s">
        <v>95</v>
      </c>
      <c r="F34" s="40">
        <v>0.026990740740740742</v>
      </c>
      <c r="G34" s="12" t="str">
        <f t="shared" si="0"/>
        <v>3.53/km</v>
      </c>
      <c r="H34" s="15">
        <f t="shared" si="1"/>
        <v>0.00584490740740741</v>
      </c>
      <c r="I34" s="15">
        <f>F34-INDEX($F$4:$F$1637,MATCH(D34,$D$4:$D$1637,0))</f>
        <v>0</v>
      </c>
    </row>
    <row r="35" spans="1:9" s="13" customFormat="1" ht="15" customHeight="1">
      <c r="A35" s="12">
        <v>32</v>
      </c>
      <c r="B35" s="38" t="s">
        <v>96</v>
      </c>
      <c r="C35" s="38" t="s">
        <v>97</v>
      </c>
      <c r="D35" s="39" t="s">
        <v>98</v>
      </c>
      <c r="E35" s="38" t="s">
        <v>20</v>
      </c>
      <c r="F35" s="40">
        <v>0.02701388888888889</v>
      </c>
      <c r="G35" s="12" t="str">
        <f t="shared" si="0"/>
        <v>3.53/km</v>
      </c>
      <c r="H35" s="15">
        <f t="shared" si="1"/>
        <v>0.005868055555555557</v>
      </c>
      <c r="I35" s="15">
        <f>F35-INDEX($F$4:$F$1637,MATCH(D35,$D$4:$D$1637,0))</f>
        <v>0</v>
      </c>
    </row>
    <row r="36" spans="1:9" s="13" customFormat="1" ht="15" customHeight="1">
      <c r="A36" s="12">
        <v>33</v>
      </c>
      <c r="B36" s="38" t="s">
        <v>99</v>
      </c>
      <c r="C36" s="38" t="s">
        <v>100</v>
      </c>
      <c r="D36" s="39" t="s">
        <v>53</v>
      </c>
      <c r="E36" s="38" t="s">
        <v>101</v>
      </c>
      <c r="F36" s="40">
        <v>0.02701388888888889</v>
      </c>
      <c r="G36" s="12" t="str">
        <f t="shared" si="0"/>
        <v>3.53/km</v>
      </c>
      <c r="H36" s="15">
        <f t="shared" si="1"/>
        <v>0.005868055555555557</v>
      </c>
      <c r="I36" s="15">
        <f>F36-INDEX($F$4:$F$1637,MATCH(D36,$D$4:$D$1637,0))</f>
        <v>0.0032175925925925913</v>
      </c>
    </row>
    <row r="37" spans="1:9" s="13" customFormat="1" ht="15" customHeight="1">
      <c r="A37" s="12">
        <v>34</v>
      </c>
      <c r="B37" s="38" t="s">
        <v>102</v>
      </c>
      <c r="C37" s="38" t="s">
        <v>103</v>
      </c>
      <c r="D37" s="39" t="s">
        <v>104</v>
      </c>
      <c r="E37" s="38" t="s">
        <v>20</v>
      </c>
      <c r="F37" s="40">
        <v>0.027314814814814816</v>
      </c>
      <c r="G37" s="12" t="str">
        <f t="shared" si="0"/>
        <v>3.56/km</v>
      </c>
      <c r="H37" s="15">
        <f t="shared" si="1"/>
        <v>0.006168981481481484</v>
      </c>
      <c r="I37" s="15">
        <f>F37-INDEX($F$4:$F$1637,MATCH(D37,$D$4:$D$1637,0))</f>
        <v>0</v>
      </c>
    </row>
    <row r="38" spans="1:9" s="13" customFormat="1" ht="15" customHeight="1">
      <c r="A38" s="12">
        <v>35</v>
      </c>
      <c r="B38" s="38" t="s">
        <v>105</v>
      </c>
      <c r="C38" s="38" t="s">
        <v>106</v>
      </c>
      <c r="D38" s="39" t="s">
        <v>76</v>
      </c>
      <c r="E38" s="38" t="s">
        <v>31</v>
      </c>
      <c r="F38" s="40">
        <v>0.02732638888888889</v>
      </c>
      <c r="G38" s="12" t="str">
        <f t="shared" si="0"/>
        <v>3.56/km</v>
      </c>
      <c r="H38" s="15">
        <f t="shared" si="1"/>
        <v>0.006180555555555557</v>
      </c>
      <c r="I38" s="15">
        <f>F38-INDEX($F$4:$F$1637,MATCH(D38,$D$4:$D$1637,0))</f>
        <v>0.0015277777777777807</v>
      </c>
    </row>
    <row r="39" spans="1:9" s="13" customFormat="1" ht="15" customHeight="1">
      <c r="A39" s="12">
        <v>36</v>
      </c>
      <c r="B39" s="38" t="s">
        <v>107</v>
      </c>
      <c r="C39" s="38" t="s">
        <v>108</v>
      </c>
      <c r="D39" s="39" t="s">
        <v>109</v>
      </c>
      <c r="E39" s="38" t="s">
        <v>45</v>
      </c>
      <c r="F39" s="40">
        <v>0.027418981481481485</v>
      </c>
      <c r="G39" s="12" t="str">
        <f t="shared" si="0"/>
        <v>3.57/km</v>
      </c>
      <c r="H39" s="15">
        <f t="shared" si="1"/>
        <v>0.006273148148148153</v>
      </c>
      <c r="I39" s="15">
        <f>F39-INDEX($F$4:$F$1637,MATCH(D39,$D$4:$D$1637,0))</f>
        <v>0</v>
      </c>
    </row>
    <row r="40" spans="1:9" s="13" customFormat="1" ht="15" customHeight="1">
      <c r="A40" s="12">
        <v>37</v>
      </c>
      <c r="B40" s="38" t="s">
        <v>110</v>
      </c>
      <c r="C40" s="38" t="s">
        <v>92</v>
      </c>
      <c r="D40" s="39" t="s">
        <v>76</v>
      </c>
      <c r="E40" s="38" t="s">
        <v>111</v>
      </c>
      <c r="F40" s="40">
        <v>0.027523148148148147</v>
      </c>
      <c r="G40" s="12" t="str">
        <f t="shared" si="0"/>
        <v>3.58/km</v>
      </c>
      <c r="H40" s="15">
        <f t="shared" si="1"/>
        <v>0.006377314814814815</v>
      </c>
      <c r="I40" s="15">
        <f>F40-INDEX($F$4:$F$1637,MATCH(D40,$D$4:$D$1637,0))</f>
        <v>0.0017245370370370383</v>
      </c>
    </row>
    <row r="41" spans="1:9" s="13" customFormat="1" ht="15" customHeight="1">
      <c r="A41" s="12">
        <v>38</v>
      </c>
      <c r="B41" s="38" t="s">
        <v>112</v>
      </c>
      <c r="C41" s="38" t="s">
        <v>90</v>
      </c>
      <c r="D41" s="39" t="s">
        <v>44</v>
      </c>
      <c r="E41" s="38" t="s">
        <v>66</v>
      </c>
      <c r="F41" s="40">
        <v>0.027685185185185188</v>
      </c>
      <c r="G41" s="12" t="str">
        <f t="shared" si="0"/>
        <v>3.59/km</v>
      </c>
      <c r="H41" s="15">
        <f t="shared" si="1"/>
        <v>0.006539351851851855</v>
      </c>
      <c r="I41" s="15">
        <f>F41-INDEX($F$4:$F$1637,MATCH(D41,$D$4:$D$1637,0))</f>
        <v>0.0045833333333333386</v>
      </c>
    </row>
    <row r="42" spans="1:9" s="13" customFormat="1" ht="15" customHeight="1">
      <c r="A42" s="12">
        <v>39</v>
      </c>
      <c r="B42" s="38" t="s">
        <v>113</v>
      </c>
      <c r="C42" s="38" t="s">
        <v>30</v>
      </c>
      <c r="D42" s="39" t="s">
        <v>69</v>
      </c>
      <c r="E42" s="38" t="s">
        <v>31</v>
      </c>
      <c r="F42" s="40">
        <v>0.027719907407407405</v>
      </c>
      <c r="G42" s="12" t="str">
        <f t="shared" si="0"/>
        <v>3.60/km</v>
      </c>
      <c r="H42" s="15">
        <f t="shared" si="1"/>
        <v>0.0065740740740740725</v>
      </c>
      <c r="I42" s="15">
        <f>F42-INDEX($F$4:$F$1637,MATCH(D42,$D$4:$D$1637,0))</f>
        <v>0.0025694444444444436</v>
      </c>
    </row>
    <row r="43" spans="1:9" s="13" customFormat="1" ht="15" customHeight="1">
      <c r="A43" s="12">
        <v>40</v>
      </c>
      <c r="B43" s="38" t="s">
        <v>114</v>
      </c>
      <c r="C43" s="38" t="s">
        <v>115</v>
      </c>
      <c r="D43" s="39" t="s">
        <v>53</v>
      </c>
      <c r="E43" s="38" t="s">
        <v>116</v>
      </c>
      <c r="F43" s="40">
        <v>0.028125</v>
      </c>
      <c r="G43" s="12" t="str">
        <f t="shared" si="0"/>
        <v>4.03/km</v>
      </c>
      <c r="H43" s="15">
        <f t="shared" si="1"/>
        <v>0.006979166666666668</v>
      </c>
      <c r="I43" s="15">
        <f>F43-INDEX($F$4:$F$1637,MATCH(D43,$D$4:$D$1637,0))</f>
        <v>0.004328703703703703</v>
      </c>
    </row>
    <row r="44" spans="1:9" s="13" customFormat="1" ht="15" customHeight="1">
      <c r="A44" s="12">
        <v>41</v>
      </c>
      <c r="B44" s="38" t="s">
        <v>117</v>
      </c>
      <c r="C44" s="38" t="s">
        <v>103</v>
      </c>
      <c r="D44" s="39" t="s">
        <v>118</v>
      </c>
      <c r="E44" s="38" t="s">
        <v>20</v>
      </c>
      <c r="F44" s="40">
        <v>0.028125</v>
      </c>
      <c r="G44" s="12" t="str">
        <f t="shared" si="0"/>
        <v>4.03/km</v>
      </c>
      <c r="H44" s="15">
        <f t="shared" si="1"/>
        <v>0.006979166666666668</v>
      </c>
      <c r="I44" s="15">
        <f>F44-INDEX($F$4:$F$1637,MATCH(D44,$D$4:$D$1637,0))</f>
        <v>0</v>
      </c>
    </row>
    <row r="45" spans="1:9" s="13" customFormat="1" ht="15" customHeight="1">
      <c r="A45" s="12">
        <v>42</v>
      </c>
      <c r="B45" s="38" t="s">
        <v>119</v>
      </c>
      <c r="C45" s="38" t="s">
        <v>120</v>
      </c>
      <c r="D45" s="39" t="s">
        <v>53</v>
      </c>
      <c r="E45" s="38" t="s">
        <v>121</v>
      </c>
      <c r="F45" s="40">
        <v>0.028136574074074074</v>
      </c>
      <c r="G45" s="12" t="str">
        <f t="shared" si="0"/>
        <v>4.03/km</v>
      </c>
      <c r="H45" s="15">
        <f t="shared" si="1"/>
        <v>0.006990740740740742</v>
      </c>
      <c r="I45" s="15">
        <f>F45-INDEX($F$4:$F$1637,MATCH(D45,$D$4:$D$1637,0))</f>
        <v>0.004340277777777776</v>
      </c>
    </row>
    <row r="46" spans="1:9" s="13" customFormat="1" ht="15" customHeight="1">
      <c r="A46" s="17">
        <v>43</v>
      </c>
      <c r="B46" s="44" t="s">
        <v>122</v>
      </c>
      <c r="C46" s="44" t="s">
        <v>38</v>
      </c>
      <c r="D46" s="45" t="s">
        <v>123</v>
      </c>
      <c r="E46" s="44" t="s">
        <v>218</v>
      </c>
      <c r="F46" s="46">
        <v>0.02826388888888889</v>
      </c>
      <c r="G46" s="17" t="str">
        <f t="shared" si="0"/>
        <v>4.04/km</v>
      </c>
      <c r="H46" s="18">
        <f t="shared" si="1"/>
        <v>0.007118055555555558</v>
      </c>
      <c r="I46" s="18">
        <f>F46-INDEX($F$4:$F$1637,MATCH(D46,$D$4:$D$1637,0))</f>
        <v>0</v>
      </c>
    </row>
    <row r="47" spans="1:9" s="13" customFormat="1" ht="15" customHeight="1">
      <c r="A47" s="12">
        <v>44</v>
      </c>
      <c r="B47" s="38" t="s">
        <v>124</v>
      </c>
      <c r="C47" s="38" t="s">
        <v>125</v>
      </c>
      <c r="D47" s="39" t="s">
        <v>118</v>
      </c>
      <c r="E47" s="38" t="s">
        <v>20</v>
      </c>
      <c r="F47" s="40">
        <v>0.028599537037037034</v>
      </c>
      <c r="G47" s="12" t="str">
        <f t="shared" si="0"/>
        <v>4.07/km</v>
      </c>
      <c r="H47" s="15">
        <f t="shared" si="1"/>
        <v>0.007453703703703702</v>
      </c>
      <c r="I47" s="15">
        <f>F47-INDEX($F$4:$F$1637,MATCH(D47,$D$4:$D$1637,0))</f>
        <v>0.00047453703703703373</v>
      </c>
    </row>
    <row r="48" spans="1:9" s="13" customFormat="1" ht="15" customHeight="1">
      <c r="A48" s="12">
        <v>45</v>
      </c>
      <c r="B48" s="38" t="s">
        <v>126</v>
      </c>
      <c r="C48" s="38" t="s">
        <v>127</v>
      </c>
      <c r="D48" s="39" t="s">
        <v>76</v>
      </c>
      <c r="E48" s="38" t="s">
        <v>20</v>
      </c>
      <c r="F48" s="40">
        <v>0.028807870370370373</v>
      </c>
      <c r="G48" s="12" t="str">
        <f t="shared" si="0"/>
        <v>4.09/km</v>
      </c>
      <c r="H48" s="15">
        <f t="shared" si="1"/>
        <v>0.00766203703703704</v>
      </c>
      <c r="I48" s="15">
        <f>F48-INDEX($F$4:$F$1637,MATCH(D48,$D$4:$D$1637,0))</f>
        <v>0.0030092592592592636</v>
      </c>
    </row>
    <row r="49" spans="1:9" s="13" customFormat="1" ht="15" customHeight="1">
      <c r="A49" s="12">
        <v>46</v>
      </c>
      <c r="B49" s="38" t="s">
        <v>128</v>
      </c>
      <c r="C49" s="38" t="s">
        <v>129</v>
      </c>
      <c r="D49" s="39" t="s">
        <v>130</v>
      </c>
      <c r="E49" s="38" t="s">
        <v>101</v>
      </c>
      <c r="F49" s="40">
        <v>0.029074074074074075</v>
      </c>
      <c r="G49" s="12" t="str">
        <f t="shared" si="0"/>
        <v>4.11/km</v>
      </c>
      <c r="H49" s="15">
        <f t="shared" si="1"/>
        <v>0.007928240740740743</v>
      </c>
      <c r="I49" s="15">
        <f>F49-INDEX($F$4:$F$1637,MATCH(D49,$D$4:$D$1637,0))</f>
        <v>0</v>
      </c>
    </row>
    <row r="50" spans="1:9" s="13" customFormat="1" ht="15" customHeight="1">
      <c r="A50" s="12">
        <v>47</v>
      </c>
      <c r="B50" s="38" t="s">
        <v>131</v>
      </c>
      <c r="C50" s="38" t="s">
        <v>132</v>
      </c>
      <c r="D50" s="39" t="s">
        <v>109</v>
      </c>
      <c r="E50" s="38" t="s">
        <v>79</v>
      </c>
      <c r="F50" s="40">
        <v>0.029247685185185186</v>
      </c>
      <c r="G50" s="12" t="str">
        <f t="shared" si="0"/>
        <v>4.13/km</v>
      </c>
      <c r="H50" s="15">
        <f t="shared" si="1"/>
        <v>0.008101851851851853</v>
      </c>
      <c r="I50" s="15">
        <f>F50-INDEX($F$4:$F$1637,MATCH(D50,$D$4:$D$1637,0))</f>
        <v>0.0018287037037037004</v>
      </c>
    </row>
    <row r="51" spans="1:9" s="13" customFormat="1" ht="15" customHeight="1">
      <c r="A51" s="12">
        <v>48</v>
      </c>
      <c r="B51" s="38" t="s">
        <v>133</v>
      </c>
      <c r="C51" s="38" t="s">
        <v>134</v>
      </c>
      <c r="D51" s="39" t="s">
        <v>135</v>
      </c>
      <c r="E51" s="38" t="s">
        <v>20</v>
      </c>
      <c r="F51" s="40">
        <v>0.02935185185185185</v>
      </c>
      <c r="G51" s="12" t="str">
        <f t="shared" si="0"/>
        <v>4.14/km</v>
      </c>
      <c r="H51" s="15">
        <f t="shared" si="1"/>
        <v>0.008206018518518519</v>
      </c>
      <c r="I51" s="15">
        <f>F51-INDEX($F$4:$F$1637,MATCH(D51,$D$4:$D$1637,0))</f>
        <v>0</v>
      </c>
    </row>
    <row r="52" spans="1:9" s="13" customFormat="1" ht="15" customHeight="1">
      <c r="A52" s="12">
        <v>49</v>
      </c>
      <c r="B52" s="38" t="s">
        <v>136</v>
      </c>
      <c r="C52" s="38" t="s">
        <v>115</v>
      </c>
      <c r="D52" s="39" t="s">
        <v>76</v>
      </c>
      <c r="E52" s="38" t="s">
        <v>116</v>
      </c>
      <c r="F52" s="40">
        <v>0.029675925925925925</v>
      </c>
      <c r="G52" s="12" t="str">
        <f t="shared" si="0"/>
        <v>4.16/km</v>
      </c>
      <c r="H52" s="15">
        <f t="shared" si="1"/>
        <v>0.008530092592592593</v>
      </c>
      <c r="I52" s="15">
        <f>F52-INDEX($F$4:$F$1637,MATCH(D52,$D$4:$D$1637,0))</f>
        <v>0.003877314814814816</v>
      </c>
    </row>
    <row r="53" spans="1:9" s="13" customFormat="1" ht="15" customHeight="1">
      <c r="A53" s="12">
        <v>50</v>
      </c>
      <c r="B53" s="38" t="s">
        <v>137</v>
      </c>
      <c r="C53" s="38" t="s">
        <v>138</v>
      </c>
      <c r="D53" s="39" t="s">
        <v>109</v>
      </c>
      <c r="E53" s="38" t="s">
        <v>116</v>
      </c>
      <c r="F53" s="40">
        <v>0.029826388888888892</v>
      </c>
      <c r="G53" s="12" t="str">
        <f t="shared" si="0"/>
        <v>4.18/km</v>
      </c>
      <c r="H53" s="15">
        <f t="shared" si="1"/>
        <v>0.00868055555555556</v>
      </c>
      <c r="I53" s="15">
        <f>F53-INDEX($F$4:$F$1637,MATCH(D53,$D$4:$D$1637,0))</f>
        <v>0.0024074074074074067</v>
      </c>
    </row>
    <row r="54" spans="1:9" s="13" customFormat="1" ht="15" customHeight="1">
      <c r="A54" s="12">
        <v>51</v>
      </c>
      <c r="B54" s="38" t="s">
        <v>139</v>
      </c>
      <c r="C54" s="38" t="s">
        <v>140</v>
      </c>
      <c r="D54" s="39" t="s">
        <v>69</v>
      </c>
      <c r="E54" s="38" t="s">
        <v>141</v>
      </c>
      <c r="F54" s="40">
        <v>0.03037037037037037</v>
      </c>
      <c r="G54" s="12" t="str">
        <f t="shared" si="0"/>
        <v>4.22/km</v>
      </c>
      <c r="H54" s="15">
        <f t="shared" si="1"/>
        <v>0.009224537037037038</v>
      </c>
      <c r="I54" s="15">
        <f>F54-INDEX($F$4:$F$1637,MATCH(D54,$D$4:$D$1637,0))</f>
        <v>0.005219907407407409</v>
      </c>
    </row>
    <row r="55" spans="1:9" s="13" customFormat="1" ht="15" customHeight="1">
      <c r="A55" s="12">
        <v>52</v>
      </c>
      <c r="B55" s="38" t="s">
        <v>142</v>
      </c>
      <c r="C55" s="38" t="s">
        <v>143</v>
      </c>
      <c r="D55" s="39" t="s">
        <v>69</v>
      </c>
      <c r="E55" s="38" t="s">
        <v>65</v>
      </c>
      <c r="F55" s="40">
        <v>0.030497685185185183</v>
      </c>
      <c r="G55" s="12" t="str">
        <f t="shared" si="0"/>
        <v>4.24/km</v>
      </c>
      <c r="H55" s="15">
        <f t="shared" si="1"/>
        <v>0.00935185185185185</v>
      </c>
      <c r="I55" s="15">
        <f>F55-INDEX($F$4:$F$1637,MATCH(D55,$D$4:$D$1637,0))</f>
        <v>0.005347222222222222</v>
      </c>
    </row>
    <row r="56" spans="1:9" s="13" customFormat="1" ht="15" customHeight="1">
      <c r="A56" s="12">
        <v>53</v>
      </c>
      <c r="B56" s="38" t="s">
        <v>144</v>
      </c>
      <c r="C56" s="38" t="s">
        <v>108</v>
      </c>
      <c r="D56" s="39" t="s">
        <v>76</v>
      </c>
      <c r="E56" s="38" t="s">
        <v>145</v>
      </c>
      <c r="F56" s="40">
        <v>0.030925925925925926</v>
      </c>
      <c r="G56" s="12" t="str">
        <f t="shared" si="0"/>
        <v>4.27/km</v>
      </c>
      <c r="H56" s="15">
        <f t="shared" si="1"/>
        <v>0.009780092592592594</v>
      </c>
      <c r="I56" s="15">
        <f>F56-INDEX($F$4:$F$1637,MATCH(D56,$D$4:$D$1637,0))</f>
        <v>0.005127314814814817</v>
      </c>
    </row>
    <row r="57" spans="1:9" s="13" customFormat="1" ht="15" customHeight="1">
      <c r="A57" s="12">
        <v>54</v>
      </c>
      <c r="B57" s="38" t="s">
        <v>146</v>
      </c>
      <c r="C57" s="38" t="s">
        <v>147</v>
      </c>
      <c r="D57" s="39" t="s">
        <v>98</v>
      </c>
      <c r="E57" s="38" t="s">
        <v>26</v>
      </c>
      <c r="F57" s="40">
        <v>0.031030092592592592</v>
      </c>
      <c r="G57" s="12" t="str">
        <f t="shared" si="0"/>
        <v>4.28/km</v>
      </c>
      <c r="H57" s="15">
        <f t="shared" si="1"/>
        <v>0.00988425925925926</v>
      </c>
      <c r="I57" s="15">
        <f>F57-INDEX($F$4:$F$1637,MATCH(D57,$D$4:$D$1637,0))</f>
        <v>0.004016203703703702</v>
      </c>
    </row>
    <row r="58" spans="1:9" s="13" customFormat="1" ht="15" customHeight="1">
      <c r="A58" s="12">
        <v>55</v>
      </c>
      <c r="B58" s="38" t="s">
        <v>148</v>
      </c>
      <c r="C58" s="38" t="s">
        <v>149</v>
      </c>
      <c r="D58" s="39" t="s">
        <v>118</v>
      </c>
      <c r="E58" s="38" t="s">
        <v>65</v>
      </c>
      <c r="F58" s="40">
        <v>0.031145833333333334</v>
      </c>
      <c r="G58" s="12" t="str">
        <f t="shared" si="0"/>
        <v>4.29/km</v>
      </c>
      <c r="H58" s="15">
        <f t="shared" si="1"/>
        <v>0.010000000000000002</v>
      </c>
      <c r="I58" s="15">
        <f>F58-INDEX($F$4:$F$1637,MATCH(D58,$D$4:$D$1637,0))</f>
        <v>0.0030208333333333337</v>
      </c>
    </row>
    <row r="59" spans="1:9" s="13" customFormat="1" ht="15" customHeight="1">
      <c r="A59" s="12">
        <v>56</v>
      </c>
      <c r="B59" s="38" t="s">
        <v>150</v>
      </c>
      <c r="C59" s="38" t="s">
        <v>81</v>
      </c>
      <c r="D59" s="39" t="s">
        <v>109</v>
      </c>
      <c r="E59" s="38" t="s">
        <v>151</v>
      </c>
      <c r="F59" s="40">
        <v>0.03116898148148148</v>
      </c>
      <c r="G59" s="12" t="str">
        <f t="shared" si="0"/>
        <v>4.29/km</v>
      </c>
      <c r="H59" s="15">
        <f t="shared" si="1"/>
        <v>0.010023148148148149</v>
      </c>
      <c r="I59" s="15">
        <f>F59-INDEX($F$4:$F$1637,MATCH(D59,$D$4:$D$1637,0))</f>
        <v>0.0037499999999999964</v>
      </c>
    </row>
    <row r="60" spans="1:9" s="13" customFormat="1" ht="15" customHeight="1">
      <c r="A60" s="12">
        <v>57</v>
      </c>
      <c r="B60" s="38" t="s">
        <v>152</v>
      </c>
      <c r="C60" s="38" t="s">
        <v>35</v>
      </c>
      <c r="D60" s="39" t="s">
        <v>98</v>
      </c>
      <c r="E60" s="38" t="s">
        <v>79</v>
      </c>
      <c r="F60" s="40">
        <v>0.03170138888888889</v>
      </c>
      <c r="G60" s="12" t="str">
        <f t="shared" si="0"/>
        <v>4.34/km</v>
      </c>
      <c r="H60" s="15">
        <f t="shared" si="1"/>
        <v>0.010555555555555558</v>
      </c>
      <c r="I60" s="15">
        <f>F60-INDEX($F$4:$F$1637,MATCH(D60,$D$4:$D$1637,0))</f>
        <v>0.004687500000000001</v>
      </c>
    </row>
    <row r="61" spans="1:9" s="13" customFormat="1" ht="15" customHeight="1">
      <c r="A61" s="12">
        <v>58</v>
      </c>
      <c r="B61" s="38" t="s">
        <v>153</v>
      </c>
      <c r="C61" s="38" t="s">
        <v>154</v>
      </c>
      <c r="D61" s="39" t="s">
        <v>69</v>
      </c>
      <c r="E61" s="38" t="s">
        <v>79</v>
      </c>
      <c r="F61" s="40">
        <v>0.0319212962962963</v>
      </c>
      <c r="G61" s="12" t="str">
        <f t="shared" si="0"/>
        <v>4.36/km</v>
      </c>
      <c r="H61" s="15">
        <f t="shared" si="1"/>
        <v>0.01077546296296297</v>
      </c>
      <c r="I61" s="15">
        <f>F61-INDEX($F$4:$F$1637,MATCH(D61,$D$4:$D$1637,0))</f>
        <v>0.0067708333333333405</v>
      </c>
    </row>
    <row r="62" spans="1:9" s="13" customFormat="1" ht="15" customHeight="1">
      <c r="A62" s="12">
        <v>59</v>
      </c>
      <c r="B62" s="38" t="s">
        <v>155</v>
      </c>
      <c r="C62" s="38" t="s">
        <v>156</v>
      </c>
      <c r="D62" s="39" t="s">
        <v>44</v>
      </c>
      <c r="E62" s="38" t="s">
        <v>157</v>
      </c>
      <c r="F62" s="40">
        <v>0.03221064814814815</v>
      </c>
      <c r="G62" s="12" t="str">
        <f t="shared" si="0"/>
        <v>4.38/km</v>
      </c>
      <c r="H62" s="15">
        <f t="shared" si="1"/>
        <v>0.011064814814814816</v>
      </c>
      <c r="I62" s="15">
        <f>F62-INDEX($F$4:$F$1637,MATCH(D62,$D$4:$D$1637,0))</f>
        <v>0.009108796296296299</v>
      </c>
    </row>
    <row r="63" spans="1:9" s="13" customFormat="1" ht="15" customHeight="1">
      <c r="A63" s="12">
        <v>60</v>
      </c>
      <c r="B63" s="38" t="s">
        <v>158</v>
      </c>
      <c r="C63" s="38" t="s">
        <v>81</v>
      </c>
      <c r="D63" s="39" t="s">
        <v>53</v>
      </c>
      <c r="E63" s="38" t="s">
        <v>66</v>
      </c>
      <c r="F63" s="40">
        <v>0.03221064814814815</v>
      </c>
      <c r="G63" s="12" t="str">
        <f t="shared" si="0"/>
        <v>4.38/km</v>
      </c>
      <c r="H63" s="15">
        <f t="shared" si="1"/>
        <v>0.011064814814814816</v>
      </c>
      <c r="I63" s="15">
        <f>F63-INDEX($F$4:$F$1637,MATCH(D63,$D$4:$D$1637,0))</f>
        <v>0.00841435185185185</v>
      </c>
    </row>
    <row r="64" spans="1:9" s="13" customFormat="1" ht="15" customHeight="1">
      <c r="A64" s="12">
        <v>61</v>
      </c>
      <c r="B64" s="38" t="s">
        <v>159</v>
      </c>
      <c r="C64" s="38" t="s">
        <v>30</v>
      </c>
      <c r="D64" s="39" t="s">
        <v>69</v>
      </c>
      <c r="E64" s="38" t="s">
        <v>65</v>
      </c>
      <c r="F64" s="40">
        <v>0.03234953703703704</v>
      </c>
      <c r="G64" s="12" t="str">
        <f t="shared" si="0"/>
        <v>4.40/km</v>
      </c>
      <c r="H64" s="15">
        <f t="shared" si="1"/>
        <v>0.011203703703703705</v>
      </c>
      <c r="I64" s="15">
        <f>F64-INDEX($F$4:$F$1637,MATCH(D64,$D$4:$D$1637,0))</f>
        <v>0.0071990740740740765</v>
      </c>
    </row>
    <row r="65" spans="1:9" s="13" customFormat="1" ht="15" customHeight="1">
      <c r="A65" s="12">
        <v>62</v>
      </c>
      <c r="B65" s="38" t="s">
        <v>160</v>
      </c>
      <c r="C65" s="38" t="s">
        <v>38</v>
      </c>
      <c r="D65" s="39" t="s">
        <v>76</v>
      </c>
      <c r="E65" s="38" t="s">
        <v>145</v>
      </c>
      <c r="F65" s="40">
        <v>0.032407407407407406</v>
      </c>
      <c r="G65" s="12" t="str">
        <f t="shared" si="0"/>
        <v>4.40/km</v>
      </c>
      <c r="H65" s="15">
        <f t="shared" si="1"/>
        <v>0.011261574074074073</v>
      </c>
      <c r="I65" s="15">
        <f>F65-INDEX($F$4:$F$1637,MATCH(D65,$D$4:$D$1637,0))</f>
        <v>0.006608796296296297</v>
      </c>
    </row>
    <row r="66" spans="1:9" s="13" customFormat="1" ht="15" customHeight="1">
      <c r="A66" s="12">
        <v>63</v>
      </c>
      <c r="B66" s="38" t="s">
        <v>161</v>
      </c>
      <c r="C66" s="38" t="s">
        <v>162</v>
      </c>
      <c r="D66" s="39" t="s">
        <v>135</v>
      </c>
      <c r="E66" s="38" t="s">
        <v>17</v>
      </c>
      <c r="F66" s="40">
        <v>0.03247685185185185</v>
      </c>
      <c r="G66" s="12" t="str">
        <f t="shared" si="0"/>
        <v>4.41/km</v>
      </c>
      <c r="H66" s="15">
        <f t="shared" si="1"/>
        <v>0.011331018518518515</v>
      </c>
      <c r="I66" s="15">
        <f>F66-INDEX($F$4:$F$1637,MATCH(D66,$D$4:$D$1637,0))</f>
        <v>0.003124999999999996</v>
      </c>
    </row>
    <row r="67" spans="1:9" s="13" customFormat="1" ht="15" customHeight="1">
      <c r="A67" s="12">
        <v>64</v>
      </c>
      <c r="B67" s="38" t="s">
        <v>163</v>
      </c>
      <c r="C67" s="38" t="s">
        <v>138</v>
      </c>
      <c r="D67" s="39" t="s">
        <v>53</v>
      </c>
      <c r="E67" s="38" t="s">
        <v>164</v>
      </c>
      <c r="F67" s="40">
        <v>0.03273148148148148</v>
      </c>
      <c r="G67" s="12" t="str">
        <f t="shared" si="0"/>
        <v>4.43/km</v>
      </c>
      <c r="H67" s="15">
        <f t="shared" si="1"/>
        <v>0.011585648148148147</v>
      </c>
      <c r="I67" s="15">
        <f>F67-INDEX($F$4:$F$1637,MATCH(D67,$D$4:$D$1637,0))</f>
        <v>0.008935185185185181</v>
      </c>
    </row>
    <row r="68" spans="1:9" s="13" customFormat="1" ht="15" customHeight="1">
      <c r="A68" s="12">
        <v>65</v>
      </c>
      <c r="B68" s="38" t="s">
        <v>165</v>
      </c>
      <c r="C68" s="38" t="s">
        <v>115</v>
      </c>
      <c r="D68" s="39" t="s">
        <v>166</v>
      </c>
      <c r="E68" s="38" t="s">
        <v>84</v>
      </c>
      <c r="F68" s="40">
        <v>0.0327662037037037</v>
      </c>
      <c r="G68" s="12" t="str">
        <f aca="true" t="shared" si="2" ref="G68:G94">TEXT(INT((HOUR(F68)*3600+MINUTE(F68)*60+SECOND(F68))/$I$2/60),"0")&amp;"."&amp;TEXT(MOD((HOUR(F68)*3600+MINUTE(F68)*60+SECOND(F68))/$I$2,60),"00")&amp;"/km"</f>
        <v>4.43/km</v>
      </c>
      <c r="H68" s="15">
        <f aca="true" t="shared" si="3" ref="H68:H94">F68-$F$4</f>
        <v>0.011620370370370368</v>
      </c>
      <c r="I68" s="15">
        <f>F68-INDEX($F$4:$F$1637,MATCH(D68,$D$4:$D$1637,0))</f>
        <v>0</v>
      </c>
    </row>
    <row r="69" spans="1:9" s="13" customFormat="1" ht="15" customHeight="1">
      <c r="A69" s="12">
        <v>66</v>
      </c>
      <c r="B69" s="38" t="s">
        <v>167</v>
      </c>
      <c r="C69" s="38" t="s">
        <v>168</v>
      </c>
      <c r="D69" s="39" t="s">
        <v>76</v>
      </c>
      <c r="E69" s="38" t="s">
        <v>84</v>
      </c>
      <c r="F69" s="40">
        <v>0.0332175925925926</v>
      </c>
      <c r="G69" s="12" t="str">
        <f t="shared" si="2"/>
        <v>4.47/km</v>
      </c>
      <c r="H69" s="15">
        <f t="shared" si="3"/>
        <v>0.012071759259259265</v>
      </c>
      <c r="I69" s="15">
        <f>F69-INDEX($F$4:$F$1637,MATCH(D69,$D$4:$D$1637,0))</f>
        <v>0.007418981481481488</v>
      </c>
    </row>
    <row r="70" spans="1:9" s="13" customFormat="1" ht="15" customHeight="1">
      <c r="A70" s="12">
        <v>67</v>
      </c>
      <c r="B70" s="38" t="s">
        <v>169</v>
      </c>
      <c r="C70" s="38" t="s">
        <v>170</v>
      </c>
      <c r="D70" s="39" t="s">
        <v>69</v>
      </c>
      <c r="E70" s="38" t="s">
        <v>65</v>
      </c>
      <c r="F70" s="40">
        <v>0.03327546296296296</v>
      </c>
      <c r="G70" s="12" t="str">
        <f t="shared" si="2"/>
        <v>4.48/km</v>
      </c>
      <c r="H70" s="15">
        <f t="shared" si="3"/>
        <v>0.012129629629629626</v>
      </c>
      <c r="I70" s="15">
        <f>F70-INDEX($F$4:$F$1637,MATCH(D70,$D$4:$D$1637,0))</f>
        <v>0.008124999999999997</v>
      </c>
    </row>
    <row r="71" spans="1:9" s="13" customFormat="1" ht="15" customHeight="1">
      <c r="A71" s="12">
        <v>68</v>
      </c>
      <c r="B71" s="38" t="s">
        <v>171</v>
      </c>
      <c r="C71" s="38" t="s">
        <v>56</v>
      </c>
      <c r="D71" s="39" t="s">
        <v>44</v>
      </c>
      <c r="E71" s="38" t="s">
        <v>172</v>
      </c>
      <c r="F71" s="40">
        <v>0.03329861111111111</v>
      </c>
      <c r="G71" s="12" t="str">
        <f t="shared" si="2"/>
        <v>4.48/km</v>
      </c>
      <c r="H71" s="15">
        <f t="shared" si="3"/>
        <v>0.01215277777777778</v>
      </c>
      <c r="I71" s="15">
        <f>F71-INDEX($F$4:$F$1637,MATCH(D71,$D$4:$D$1637,0))</f>
        <v>0.010196759259259263</v>
      </c>
    </row>
    <row r="72" spans="1:9" s="13" customFormat="1" ht="15" customHeight="1">
      <c r="A72" s="12">
        <v>69</v>
      </c>
      <c r="B72" s="38" t="s">
        <v>173</v>
      </c>
      <c r="C72" s="38" t="s">
        <v>92</v>
      </c>
      <c r="D72" s="39" t="s">
        <v>69</v>
      </c>
      <c r="E72" s="38" t="s">
        <v>84</v>
      </c>
      <c r="F72" s="40">
        <v>0.033402777777777774</v>
      </c>
      <c r="G72" s="12" t="str">
        <f t="shared" si="2"/>
        <v>4.49/km</v>
      </c>
      <c r="H72" s="15">
        <f t="shared" si="3"/>
        <v>0.012256944444444442</v>
      </c>
      <c r="I72" s="15">
        <f>F72-INDEX($F$4:$F$1637,MATCH(D72,$D$4:$D$1637,0))</f>
        <v>0.008252314814814813</v>
      </c>
    </row>
    <row r="73" spans="1:9" s="13" customFormat="1" ht="15" customHeight="1">
      <c r="A73" s="12">
        <v>70</v>
      </c>
      <c r="B73" s="38" t="s">
        <v>174</v>
      </c>
      <c r="C73" s="38" t="s">
        <v>175</v>
      </c>
      <c r="D73" s="39" t="s">
        <v>76</v>
      </c>
      <c r="E73" s="38" t="s">
        <v>79</v>
      </c>
      <c r="F73" s="40">
        <v>0.03399305555555556</v>
      </c>
      <c r="G73" s="12" t="str">
        <f t="shared" si="2"/>
        <v>4.54/km</v>
      </c>
      <c r="H73" s="15">
        <f t="shared" si="3"/>
        <v>0.012847222222222229</v>
      </c>
      <c r="I73" s="15">
        <f>F73-INDEX($F$4:$F$1637,MATCH(D73,$D$4:$D$1637,0))</f>
        <v>0.008194444444444452</v>
      </c>
    </row>
    <row r="74" spans="1:9" s="13" customFormat="1" ht="15" customHeight="1">
      <c r="A74" s="12">
        <v>71</v>
      </c>
      <c r="B74" s="38" t="s">
        <v>176</v>
      </c>
      <c r="C74" s="38" t="s">
        <v>177</v>
      </c>
      <c r="D74" s="39" t="s">
        <v>178</v>
      </c>
      <c r="E74" s="38" t="s">
        <v>179</v>
      </c>
      <c r="F74" s="40">
        <v>0.0340625</v>
      </c>
      <c r="G74" s="12" t="str">
        <f t="shared" si="2"/>
        <v>4.54/km</v>
      </c>
      <c r="H74" s="15">
        <f t="shared" si="3"/>
        <v>0.01291666666666667</v>
      </c>
      <c r="I74" s="15">
        <f>F74-INDEX($F$4:$F$1637,MATCH(D74,$D$4:$D$1637,0))</f>
        <v>0</v>
      </c>
    </row>
    <row r="75" spans="1:9" s="13" customFormat="1" ht="15" customHeight="1">
      <c r="A75" s="12">
        <v>72</v>
      </c>
      <c r="B75" s="38" t="s">
        <v>180</v>
      </c>
      <c r="C75" s="38" t="s">
        <v>108</v>
      </c>
      <c r="D75" s="39" t="s">
        <v>109</v>
      </c>
      <c r="E75" s="38" t="s">
        <v>181</v>
      </c>
      <c r="F75" s="40">
        <v>0.034074074074074076</v>
      </c>
      <c r="G75" s="12" t="str">
        <f t="shared" si="2"/>
        <v>4.54/km</v>
      </c>
      <c r="H75" s="15">
        <f t="shared" si="3"/>
        <v>0.012928240740740744</v>
      </c>
      <c r="I75" s="15">
        <f>F75-INDEX($F$4:$F$1637,MATCH(D75,$D$4:$D$1637,0))</f>
        <v>0.006655092592592591</v>
      </c>
    </row>
    <row r="76" spans="1:9" s="13" customFormat="1" ht="15" customHeight="1">
      <c r="A76" s="12">
        <v>73</v>
      </c>
      <c r="B76" s="38" t="s">
        <v>182</v>
      </c>
      <c r="C76" s="38" t="s">
        <v>30</v>
      </c>
      <c r="D76" s="39" t="s">
        <v>76</v>
      </c>
      <c r="E76" s="38" t="s">
        <v>65</v>
      </c>
      <c r="F76" s="40">
        <v>0.035</v>
      </c>
      <c r="G76" s="12" t="str">
        <f t="shared" si="2"/>
        <v>5.02/km</v>
      </c>
      <c r="H76" s="15">
        <f t="shared" si="3"/>
        <v>0.013854166666666671</v>
      </c>
      <c r="I76" s="15">
        <f>F76-INDEX($F$4:$F$1637,MATCH(D76,$D$4:$D$1637,0))</f>
        <v>0.009201388888888894</v>
      </c>
    </row>
    <row r="77" spans="1:9" s="13" customFormat="1" ht="15" customHeight="1">
      <c r="A77" s="12">
        <v>74</v>
      </c>
      <c r="B77" s="38" t="s">
        <v>183</v>
      </c>
      <c r="C77" s="38" t="s">
        <v>120</v>
      </c>
      <c r="D77" s="39" t="s">
        <v>69</v>
      </c>
      <c r="E77" s="38" t="s">
        <v>79</v>
      </c>
      <c r="F77" s="40">
        <v>0.035034722222222224</v>
      </c>
      <c r="G77" s="12" t="str">
        <f t="shared" si="2"/>
        <v>5.03/km</v>
      </c>
      <c r="H77" s="15">
        <f t="shared" si="3"/>
        <v>0.013888888888888892</v>
      </c>
      <c r="I77" s="15">
        <f>F77-INDEX($F$4:$F$1637,MATCH(D77,$D$4:$D$1637,0))</f>
        <v>0.009884259259259263</v>
      </c>
    </row>
    <row r="78" spans="1:9" s="13" customFormat="1" ht="15" customHeight="1">
      <c r="A78" s="12">
        <v>75</v>
      </c>
      <c r="B78" s="38" t="s">
        <v>184</v>
      </c>
      <c r="C78" s="38" t="s">
        <v>185</v>
      </c>
      <c r="D78" s="39" t="s">
        <v>76</v>
      </c>
      <c r="E78" s="38" t="s">
        <v>26</v>
      </c>
      <c r="F78" s="40">
        <v>0.03539351851851852</v>
      </c>
      <c r="G78" s="12" t="str">
        <f t="shared" si="2"/>
        <v>5.06/km</v>
      </c>
      <c r="H78" s="15">
        <f t="shared" si="3"/>
        <v>0.014247685185185186</v>
      </c>
      <c r="I78" s="15">
        <f>F78-INDEX($F$4:$F$1637,MATCH(D78,$D$4:$D$1637,0))</f>
        <v>0.00959490740740741</v>
      </c>
    </row>
    <row r="79" spans="1:9" s="13" customFormat="1" ht="15" customHeight="1">
      <c r="A79" s="12">
        <v>76</v>
      </c>
      <c r="B79" s="38" t="s">
        <v>186</v>
      </c>
      <c r="C79" s="38" t="s">
        <v>90</v>
      </c>
      <c r="D79" s="39" t="s">
        <v>53</v>
      </c>
      <c r="E79" s="38" t="s">
        <v>79</v>
      </c>
      <c r="F79" s="40">
        <v>0.035451388888888886</v>
      </c>
      <c r="G79" s="12" t="str">
        <f t="shared" si="2"/>
        <v>5.06/km</v>
      </c>
      <c r="H79" s="15">
        <f t="shared" si="3"/>
        <v>0.014305555555555554</v>
      </c>
      <c r="I79" s="15">
        <f>F79-INDEX($F$4:$F$1637,MATCH(D79,$D$4:$D$1637,0))</f>
        <v>0.011655092592592588</v>
      </c>
    </row>
    <row r="80" spans="1:9" s="13" customFormat="1" ht="15" customHeight="1">
      <c r="A80" s="12">
        <v>77</v>
      </c>
      <c r="B80" s="38" t="s">
        <v>187</v>
      </c>
      <c r="C80" s="38" t="s">
        <v>188</v>
      </c>
      <c r="D80" s="39" t="s">
        <v>76</v>
      </c>
      <c r="E80" s="38" t="s">
        <v>45</v>
      </c>
      <c r="F80" s="40">
        <v>0.035486111111111114</v>
      </c>
      <c r="G80" s="12" t="str">
        <f t="shared" si="2"/>
        <v>5.07/km</v>
      </c>
      <c r="H80" s="15">
        <f t="shared" si="3"/>
        <v>0.014340277777777782</v>
      </c>
      <c r="I80" s="15">
        <f>F80-INDEX($F$4:$F$1637,MATCH(D80,$D$4:$D$1637,0))</f>
        <v>0.009687500000000005</v>
      </c>
    </row>
    <row r="81" spans="1:9" s="13" customFormat="1" ht="15" customHeight="1">
      <c r="A81" s="12">
        <v>78</v>
      </c>
      <c r="B81" s="38" t="s">
        <v>158</v>
      </c>
      <c r="C81" s="38" t="s">
        <v>189</v>
      </c>
      <c r="D81" s="39" t="s">
        <v>76</v>
      </c>
      <c r="E81" s="38" t="s">
        <v>190</v>
      </c>
      <c r="F81" s="40">
        <v>0.03561342592592592</v>
      </c>
      <c r="G81" s="12" t="str">
        <f t="shared" si="2"/>
        <v>5.08/km</v>
      </c>
      <c r="H81" s="15">
        <f t="shared" si="3"/>
        <v>0.014467592592592591</v>
      </c>
      <c r="I81" s="15">
        <f>F81-INDEX($F$4:$F$1637,MATCH(D81,$D$4:$D$1637,0))</f>
        <v>0.009814814814814814</v>
      </c>
    </row>
    <row r="82" spans="1:9" s="13" customFormat="1" ht="15" customHeight="1">
      <c r="A82" s="12">
        <v>79</v>
      </c>
      <c r="B82" s="38" t="s">
        <v>191</v>
      </c>
      <c r="C82" s="38" t="s">
        <v>28</v>
      </c>
      <c r="D82" s="39" t="s">
        <v>69</v>
      </c>
      <c r="E82" s="38" t="s">
        <v>66</v>
      </c>
      <c r="F82" s="40">
        <v>0.03571759259259259</v>
      </c>
      <c r="G82" s="12" t="str">
        <f t="shared" si="2"/>
        <v>5.09/km</v>
      </c>
      <c r="H82" s="15">
        <f t="shared" si="3"/>
        <v>0.01457175925925926</v>
      </c>
      <c r="I82" s="15">
        <f>F82-INDEX($F$4:$F$1637,MATCH(D82,$D$4:$D$1637,0))</f>
        <v>0.010567129629629631</v>
      </c>
    </row>
    <row r="83" spans="1:9" s="13" customFormat="1" ht="15" customHeight="1">
      <c r="A83" s="12">
        <v>80</v>
      </c>
      <c r="B83" s="38" t="s">
        <v>192</v>
      </c>
      <c r="C83" s="38" t="s">
        <v>193</v>
      </c>
      <c r="D83" s="39" t="s">
        <v>166</v>
      </c>
      <c r="E83" s="38" t="s">
        <v>45</v>
      </c>
      <c r="F83" s="40">
        <v>0.035740740740740747</v>
      </c>
      <c r="G83" s="12" t="str">
        <f t="shared" si="2"/>
        <v>5.09/km</v>
      </c>
      <c r="H83" s="15">
        <f t="shared" si="3"/>
        <v>0.014594907407407414</v>
      </c>
      <c r="I83" s="15">
        <f>F83-INDEX($F$4:$F$1637,MATCH(D83,$D$4:$D$1637,0))</f>
        <v>0.0029745370370370464</v>
      </c>
    </row>
    <row r="84" spans="1:9" s="14" customFormat="1" ht="15" customHeight="1">
      <c r="A84" s="12">
        <v>81</v>
      </c>
      <c r="B84" s="38" t="s">
        <v>174</v>
      </c>
      <c r="C84" s="38" t="s">
        <v>134</v>
      </c>
      <c r="D84" s="39" t="s">
        <v>104</v>
      </c>
      <c r="E84" s="38" t="s">
        <v>79</v>
      </c>
      <c r="F84" s="40">
        <v>0.036041666666666666</v>
      </c>
      <c r="G84" s="12" t="str">
        <f t="shared" si="2"/>
        <v>5.11/km</v>
      </c>
      <c r="H84" s="15">
        <f t="shared" si="3"/>
        <v>0.014895833333333334</v>
      </c>
      <c r="I84" s="15">
        <f>F84-INDEX($F$4:$F$1637,MATCH(D84,$D$4:$D$1637,0))</f>
        <v>0.00872685185185185</v>
      </c>
    </row>
    <row r="85" spans="1:9" s="14" customFormat="1" ht="15" customHeight="1">
      <c r="A85" s="12">
        <v>82</v>
      </c>
      <c r="B85" s="38" t="s">
        <v>194</v>
      </c>
      <c r="C85" s="38" t="s">
        <v>195</v>
      </c>
      <c r="D85" s="39" t="s">
        <v>104</v>
      </c>
      <c r="E85" s="38" t="s">
        <v>79</v>
      </c>
      <c r="F85" s="40">
        <v>0.03613425925925926</v>
      </c>
      <c r="G85" s="12" t="str">
        <f t="shared" si="2"/>
        <v>5.12/km</v>
      </c>
      <c r="H85" s="15">
        <f t="shared" si="3"/>
        <v>0.01498842592592593</v>
      </c>
      <c r="I85" s="15">
        <f>F85-INDEX($F$4:$F$1637,MATCH(D85,$D$4:$D$1637,0))</f>
        <v>0.008819444444444446</v>
      </c>
    </row>
    <row r="86" spans="1:9" s="14" customFormat="1" ht="15" customHeight="1">
      <c r="A86" s="12">
        <v>83</v>
      </c>
      <c r="B86" s="38" t="s">
        <v>196</v>
      </c>
      <c r="C86" s="38" t="s">
        <v>197</v>
      </c>
      <c r="D86" s="39" t="s">
        <v>76</v>
      </c>
      <c r="E86" s="38" t="s">
        <v>79</v>
      </c>
      <c r="F86" s="40">
        <v>0.03722222222222222</v>
      </c>
      <c r="G86" s="12" t="str">
        <f t="shared" si="2"/>
        <v>5.22/km</v>
      </c>
      <c r="H86" s="15">
        <f t="shared" si="3"/>
        <v>0.016076388888888887</v>
      </c>
      <c r="I86" s="15">
        <f>F86-INDEX($F$4:$F$1637,MATCH(D86,$D$4:$D$1637,0))</f>
        <v>0.01142361111111111</v>
      </c>
    </row>
    <row r="87" spans="1:9" s="14" customFormat="1" ht="15" customHeight="1">
      <c r="A87" s="12">
        <v>84</v>
      </c>
      <c r="B87" s="38" t="s">
        <v>198</v>
      </c>
      <c r="C87" s="38" t="s">
        <v>199</v>
      </c>
      <c r="D87" s="39" t="s">
        <v>109</v>
      </c>
      <c r="E87" s="38" t="s">
        <v>200</v>
      </c>
      <c r="F87" s="40">
        <v>0.03805555555555556</v>
      </c>
      <c r="G87" s="12" t="str">
        <f t="shared" si="2"/>
        <v>5.29/km</v>
      </c>
      <c r="H87" s="15">
        <f t="shared" si="3"/>
        <v>0.016909722222222225</v>
      </c>
      <c r="I87" s="15">
        <f>F87-INDEX($F$4:$F$1637,MATCH(D87,$D$4:$D$1637,0))</f>
        <v>0.010636574074074073</v>
      </c>
    </row>
    <row r="88" spans="1:9" s="14" customFormat="1" ht="15" customHeight="1">
      <c r="A88" s="12">
        <v>85</v>
      </c>
      <c r="B88" s="38" t="s">
        <v>201</v>
      </c>
      <c r="C88" s="38" t="s">
        <v>202</v>
      </c>
      <c r="D88" s="39" t="s">
        <v>118</v>
      </c>
      <c r="E88" s="38" t="s">
        <v>73</v>
      </c>
      <c r="F88" s="40">
        <v>0.03810185185185185</v>
      </c>
      <c r="G88" s="12" t="str">
        <f t="shared" si="2"/>
        <v>5.29/km</v>
      </c>
      <c r="H88" s="15">
        <f t="shared" si="3"/>
        <v>0.01695601851851852</v>
      </c>
      <c r="I88" s="15">
        <f>F88-INDEX($F$4:$F$1637,MATCH(D88,$D$4:$D$1637,0))</f>
        <v>0.009976851851851851</v>
      </c>
    </row>
    <row r="89" spans="1:9" s="14" customFormat="1" ht="15" customHeight="1">
      <c r="A89" s="12">
        <v>86</v>
      </c>
      <c r="B89" s="38" t="s">
        <v>203</v>
      </c>
      <c r="C89" s="38" t="s">
        <v>204</v>
      </c>
      <c r="D89" s="39" t="s">
        <v>205</v>
      </c>
      <c r="E89" s="38" t="s">
        <v>206</v>
      </c>
      <c r="F89" s="40">
        <v>0.038113425925925926</v>
      </c>
      <c r="G89" s="12" t="str">
        <f t="shared" si="2"/>
        <v>5.29/km</v>
      </c>
      <c r="H89" s="15">
        <f t="shared" si="3"/>
        <v>0.016967592592592593</v>
      </c>
      <c r="I89" s="15">
        <f>F89-INDEX($F$4:$F$1637,MATCH(D89,$D$4:$D$1637,0))</f>
        <v>0</v>
      </c>
    </row>
    <row r="90" spans="1:9" s="14" customFormat="1" ht="15" customHeight="1">
      <c r="A90" s="12">
        <v>87</v>
      </c>
      <c r="B90" s="38" t="s">
        <v>207</v>
      </c>
      <c r="C90" s="38" t="s">
        <v>208</v>
      </c>
      <c r="D90" s="39" t="s">
        <v>178</v>
      </c>
      <c r="E90" s="38" t="s">
        <v>116</v>
      </c>
      <c r="F90" s="40">
        <v>0.03821759259259259</v>
      </c>
      <c r="G90" s="12" t="str">
        <f t="shared" si="2"/>
        <v>5.30/km</v>
      </c>
      <c r="H90" s="15">
        <f t="shared" si="3"/>
        <v>0.017071759259259255</v>
      </c>
      <c r="I90" s="15">
        <f>F90-INDEX($F$4:$F$1637,MATCH(D90,$D$4:$D$1637,0))</f>
        <v>0.004155092592592585</v>
      </c>
    </row>
    <row r="91" spans="1:9" s="14" customFormat="1" ht="15" customHeight="1">
      <c r="A91" s="12">
        <v>88</v>
      </c>
      <c r="B91" s="38" t="s">
        <v>209</v>
      </c>
      <c r="C91" s="38" t="s">
        <v>210</v>
      </c>
      <c r="D91" s="39" t="s">
        <v>118</v>
      </c>
      <c r="E91" s="38" t="s">
        <v>211</v>
      </c>
      <c r="F91" s="40">
        <v>0.03908564814814815</v>
      </c>
      <c r="G91" s="12" t="str">
        <f t="shared" si="2"/>
        <v>5.38/km</v>
      </c>
      <c r="H91" s="15">
        <f t="shared" si="3"/>
        <v>0.017939814814814815</v>
      </c>
      <c r="I91" s="15">
        <f>F91-INDEX($F$4:$F$1637,MATCH(D91,$D$4:$D$1637,0))</f>
        <v>0.010960648148148146</v>
      </c>
    </row>
    <row r="92" spans="1:9" s="14" customFormat="1" ht="15" customHeight="1">
      <c r="A92" s="12">
        <v>89</v>
      </c>
      <c r="B92" s="38" t="s">
        <v>212</v>
      </c>
      <c r="C92" s="38" t="s">
        <v>30</v>
      </c>
      <c r="D92" s="39" t="s">
        <v>166</v>
      </c>
      <c r="E92" s="38" t="s">
        <v>65</v>
      </c>
      <c r="F92" s="40">
        <v>0.03993055555555556</v>
      </c>
      <c r="G92" s="12" t="str">
        <f t="shared" si="2"/>
        <v>5.45/km</v>
      </c>
      <c r="H92" s="15">
        <f t="shared" si="3"/>
        <v>0.018784722222222227</v>
      </c>
      <c r="I92" s="15">
        <f>F92-INDEX($F$4:$F$1637,MATCH(D92,$D$4:$D$1637,0))</f>
        <v>0.007164351851851859</v>
      </c>
    </row>
    <row r="93" spans="1:9" s="14" customFormat="1" ht="15" customHeight="1">
      <c r="A93" s="12">
        <v>90</v>
      </c>
      <c r="B93" s="38" t="s">
        <v>213</v>
      </c>
      <c r="C93" s="38" t="s">
        <v>214</v>
      </c>
      <c r="D93" s="39" t="s">
        <v>205</v>
      </c>
      <c r="E93" s="38" t="s">
        <v>215</v>
      </c>
      <c r="F93" s="40">
        <v>0.040358796296296295</v>
      </c>
      <c r="G93" s="12" t="str">
        <f t="shared" si="2"/>
        <v>5.49/km</v>
      </c>
      <c r="H93" s="15">
        <f t="shared" si="3"/>
        <v>0.019212962962962963</v>
      </c>
      <c r="I93" s="15">
        <f>F93-INDEX($F$4:$F$1637,MATCH(D93,$D$4:$D$1637,0))</f>
        <v>0.00224537037037037</v>
      </c>
    </row>
    <row r="94" spans="1:9" s="14" customFormat="1" ht="15" customHeight="1" thickBot="1">
      <c r="A94" s="23">
        <v>91</v>
      </c>
      <c r="B94" s="41" t="s">
        <v>216</v>
      </c>
      <c r="C94" s="41" t="s">
        <v>217</v>
      </c>
      <c r="D94" s="42" t="s">
        <v>69</v>
      </c>
      <c r="E94" s="41" t="s">
        <v>206</v>
      </c>
      <c r="F94" s="43">
        <v>0.04130787037037037</v>
      </c>
      <c r="G94" s="23" t="str">
        <f t="shared" si="2"/>
        <v>5.57/km</v>
      </c>
      <c r="H94" s="24">
        <f t="shared" si="3"/>
        <v>0.020162037037037037</v>
      </c>
      <c r="I94" s="24">
        <f>F94-INDEX($F$4:$F$1637,MATCH(D94,$D$4:$D$1637,0))</f>
        <v>0.01615740740740741</v>
      </c>
    </row>
  </sheetData>
  <autoFilter ref="A3:I94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50" customWidth="1"/>
    <col min="2" max="2" width="44.00390625" style="50" customWidth="1"/>
    <col min="3" max="3" width="12.7109375" style="50" customWidth="1"/>
  </cols>
  <sheetData>
    <row r="1" spans="1:3" ht="24.75" customHeight="1" thickBot="1">
      <c r="A1" s="47" t="str">
        <f>RealTime!A1</f>
        <v> Trofeo del Cinquantenario 1ª edizione</v>
      </c>
      <c r="B1" s="48"/>
      <c r="C1" s="49"/>
    </row>
    <row r="2" spans="1:3" ht="33" customHeight="1" thickBot="1">
      <c r="A2" s="32" t="str">
        <f>RealTime!A2&amp;" km. "&amp;RealTime!I2</f>
        <v>Olevano-Bellegra (RM) Italia - Sabato 20/06/2009 km. 10</v>
      </c>
      <c r="B2" s="33"/>
      <c r="C2" s="34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19">
        <v>1</v>
      </c>
      <c r="B4" s="51" t="s">
        <v>20</v>
      </c>
      <c r="C4" s="52">
        <v>11</v>
      </c>
    </row>
    <row r="5" spans="1:3" ht="15" customHeight="1">
      <c r="A5" s="20">
        <v>2</v>
      </c>
      <c r="B5" s="53" t="s">
        <v>79</v>
      </c>
      <c r="C5" s="54">
        <v>10</v>
      </c>
    </row>
    <row r="6" spans="1:3" ht="15" customHeight="1">
      <c r="A6" s="20">
        <v>3</v>
      </c>
      <c r="B6" s="53" t="s">
        <v>65</v>
      </c>
      <c r="C6" s="54">
        <v>8</v>
      </c>
    </row>
    <row r="7" spans="1:3" ht="15" customHeight="1">
      <c r="A7" s="20">
        <v>4</v>
      </c>
      <c r="B7" s="53" t="s">
        <v>45</v>
      </c>
      <c r="C7" s="54">
        <v>5</v>
      </c>
    </row>
    <row r="8" spans="1:3" ht="15" customHeight="1">
      <c r="A8" s="20">
        <v>5</v>
      </c>
      <c r="B8" s="53" t="s">
        <v>84</v>
      </c>
      <c r="C8" s="54">
        <v>4</v>
      </c>
    </row>
    <row r="9" spans="1:3" ht="15" customHeight="1">
      <c r="A9" s="20">
        <v>6</v>
      </c>
      <c r="B9" s="53" t="s">
        <v>66</v>
      </c>
      <c r="C9" s="54">
        <v>4</v>
      </c>
    </row>
    <row r="10" spans="1:3" ht="15" customHeight="1">
      <c r="A10" s="20">
        <v>7</v>
      </c>
      <c r="B10" s="53" t="s">
        <v>116</v>
      </c>
      <c r="C10" s="54">
        <v>4</v>
      </c>
    </row>
    <row r="11" spans="1:3" ht="15" customHeight="1">
      <c r="A11" s="22">
        <v>8</v>
      </c>
      <c r="B11" s="25" t="s">
        <v>218</v>
      </c>
      <c r="C11" s="26">
        <v>3</v>
      </c>
    </row>
    <row r="12" spans="1:3" ht="15" customHeight="1">
      <c r="A12" s="20">
        <v>9</v>
      </c>
      <c r="B12" s="53" t="s">
        <v>26</v>
      </c>
      <c r="C12" s="54">
        <v>3</v>
      </c>
    </row>
    <row r="13" spans="1:3" ht="15" customHeight="1">
      <c r="A13" s="20">
        <v>10</v>
      </c>
      <c r="B13" s="53" t="s">
        <v>31</v>
      </c>
      <c r="C13" s="54">
        <v>3</v>
      </c>
    </row>
    <row r="14" spans="1:3" ht="15" customHeight="1">
      <c r="A14" s="20">
        <v>11</v>
      </c>
      <c r="B14" s="53" t="s">
        <v>206</v>
      </c>
      <c r="C14" s="54">
        <v>2</v>
      </c>
    </row>
    <row r="15" spans="1:3" ht="15" customHeight="1">
      <c r="A15" s="20">
        <v>12</v>
      </c>
      <c r="B15" s="53" t="s">
        <v>17</v>
      </c>
      <c r="C15" s="54">
        <v>2</v>
      </c>
    </row>
    <row r="16" spans="1:3" ht="15" customHeight="1">
      <c r="A16" s="20">
        <v>13</v>
      </c>
      <c r="B16" s="53" t="s">
        <v>73</v>
      </c>
      <c r="C16" s="54">
        <v>2</v>
      </c>
    </row>
    <row r="17" spans="1:3" ht="15" customHeight="1">
      <c r="A17" s="20">
        <v>14</v>
      </c>
      <c r="B17" s="53" t="s">
        <v>145</v>
      </c>
      <c r="C17" s="54">
        <v>2</v>
      </c>
    </row>
    <row r="18" spans="1:3" ht="15" customHeight="1">
      <c r="A18" s="20">
        <v>15</v>
      </c>
      <c r="B18" s="53" t="s">
        <v>101</v>
      </c>
      <c r="C18" s="54">
        <v>2</v>
      </c>
    </row>
    <row r="19" spans="1:3" ht="15" customHeight="1">
      <c r="A19" s="20">
        <v>16</v>
      </c>
      <c r="B19" s="53" t="s">
        <v>23</v>
      </c>
      <c r="C19" s="54">
        <v>2</v>
      </c>
    </row>
    <row r="20" spans="1:3" ht="15" customHeight="1">
      <c r="A20" s="20">
        <v>17</v>
      </c>
      <c r="B20" s="53" t="s">
        <v>211</v>
      </c>
      <c r="C20" s="54">
        <v>1</v>
      </c>
    </row>
    <row r="21" spans="1:3" ht="15" customHeight="1">
      <c r="A21" s="20">
        <v>18</v>
      </c>
      <c r="B21" s="53" t="s">
        <v>151</v>
      </c>
      <c r="C21" s="54">
        <v>1</v>
      </c>
    </row>
    <row r="22" spans="1:3" ht="15" customHeight="1">
      <c r="A22" s="20">
        <v>19</v>
      </c>
      <c r="B22" s="53" t="s">
        <v>172</v>
      </c>
      <c r="C22" s="54">
        <v>1</v>
      </c>
    </row>
    <row r="23" spans="1:3" ht="15" customHeight="1">
      <c r="A23" s="20">
        <v>20</v>
      </c>
      <c r="B23" s="53" t="s">
        <v>141</v>
      </c>
      <c r="C23" s="54">
        <v>1</v>
      </c>
    </row>
    <row r="24" spans="1:3" ht="15" customHeight="1">
      <c r="A24" s="20">
        <v>21</v>
      </c>
      <c r="B24" s="53" t="s">
        <v>179</v>
      </c>
      <c r="C24" s="54">
        <v>1</v>
      </c>
    </row>
    <row r="25" spans="1:3" ht="15" customHeight="1">
      <c r="A25" s="20">
        <v>22</v>
      </c>
      <c r="B25" s="53" t="s">
        <v>215</v>
      </c>
      <c r="C25" s="54">
        <v>1</v>
      </c>
    </row>
    <row r="26" spans="1:3" ht="15" customHeight="1">
      <c r="A26" s="20">
        <v>23</v>
      </c>
      <c r="B26" s="53" t="s">
        <v>111</v>
      </c>
      <c r="C26" s="54">
        <v>1</v>
      </c>
    </row>
    <row r="27" spans="1:3" ht="15" customHeight="1">
      <c r="A27" s="20">
        <v>24</v>
      </c>
      <c r="B27" s="53" t="s">
        <v>59</v>
      </c>
      <c r="C27" s="54">
        <v>1</v>
      </c>
    </row>
    <row r="28" spans="1:3" ht="15" customHeight="1">
      <c r="A28" s="20">
        <v>25</v>
      </c>
      <c r="B28" s="53" t="s">
        <v>95</v>
      </c>
      <c r="C28" s="54">
        <v>1</v>
      </c>
    </row>
    <row r="29" spans="1:3" ht="15" customHeight="1">
      <c r="A29" s="20">
        <v>26</v>
      </c>
      <c r="B29" s="53" t="s">
        <v>164</v>
      </c>
      <c r="C29" s="54">
        <v>1</v>
      </c>
    </row>
    <row r="30" spans="1:3" ht="15" customHeight="1">
      <c r="A30" s="20">
        <v>27</v>
      </c>
      <c r="B30" s="53" t="s">
        <v>70</v>
      </c>
      <c r="C30" s="54">
        <v>1</v>
      </c>
    </row>
    <row r="31" spans="1:3" ht="15" customHeight="1">
      <c r="A31" s="20">
        <v>28</v>
      </c>
      <c r="B31" s="53" t="s">
        <v>36</v>
      </c>
      <c r="C31" s="54">
        <v>1</v>
      </c>
    </row>
    <row r="32" spans="1:3" ht="15" customHeight="1">
      <c r="A32" s="20">
        <v>29</v>
      </c>
      <c r="B32" s="53" t="s">
        <v>14</v>
      </c>
      <c r="C32" s="54">
        <v>1</v>
      </c>
    </row>
    <row r="33" spans="1:3" ht="15" customHeight="1">
      <c r="A33" s="20">
        <v>30</v>
      </c>
      <c r="B33" s="53" t="s">
        <v>200</v>
      </c>
      <c r="C33" s="54">
        <v>1</v>
      </c>
    </row>
    <row r="34" spans="1:3" ht="15" customHeight="1">
      <c r="A34" s="20">
        <v>31</v>
      </c>
      <c r="B34" s="53" t="s">
        <v>77</v>
      </c>
      <c r="C34" s="54">
        <v>1</v>
      </c>
    </row>
    <row r="35" spans="1:3" ht="15" customHeight="1">
      <c r="A35" s="20">
        <v>32</v>
      </c>
      <c r="B35" s="53" t="s">
        <v>121</v>
      </c>
      <c r="C35" s="54">
        <v>1</v>
      </c>
    </row>
    <row r="36" spans="1:3" ht="15" customHeight="1">
      <c r="A36" s="20">
        <v>33</v>
      </c>
      <c r="B36" s="53" t="s">
        <v>181</v>
      </c>
      <c r="C36" s="54">
        <v>1</v>
      </c>
    </row>
    <row r="37" spans="1:3" ht="15" customHeight="1">
      <c r="A37" s="20">
        <v>34</v>
      </c>
      <c r="B37" s="53" t="s">
        <v>50</v>
      </c>
      <c r="C37" s="54">
        <v>1</v>
      </c>
    </row>
    <row r="38" spans="1:3" ht="15" customHeight="1">
      <c r="A38" s="20">
        <v>35</v>
      </c>
      <c r="B38" s="53" t="s">
        <v>87</v>
      </c>
      <c r="C38" s="54">
        <v>1</v>
      </c>
    </row>
    <row r="39" spans="1:3" ht="15" customHeight="1">
      <c r="A39" s="20">
        <v>36</v>
      </c>
      <c r="B39" s="53" t="s">
        <v>54</v>
      </c>
      <c r="C39" s="54">
        <v>1</v>
      </c>
    </row>
    <row r="40" spans="1:3" ht="15" customHeight="1">
      <c r="A40" s="20">
        <v>37</v>
      </c>
      <c r="B40" s="53" t="s">
        <v>190</v>
      </c>
      <c r="C40" s="54">
        <v>1</v>
      </c>
    </row>
    <row r="41" spans="1:3" ht="15" customHeight="1">
      <c r="A41" s="20">
        <v>38</v>
      </c>
      <c r="B41" s="53" t="s">
        <v>93</v>
      </c>
      <c r="C41" s="54">
        <v>1</v>
      </c>
    </row>
    <row r="42" spans="1:3" ht="15" customHeight="1">
      <c r="A42" s="20">
        <v>39</v>
      </c>
      <c r="B42" s="53" t="s">
        <v>157</v>
      </c>
      <c r="C42" s="54">
        <v>1</v>
      </c>
    </row>
    <row r="43" spans="1:3" ht="15" customHeight="1" thickBot="1">
      <c r="A43" s="21">
        <v>40</v>
      </c>
      <c r="B43" s="55" t="s">
        <v>41</v>
      </c>
      <c r="C43" s="56">
        <v>1</v>
      </c>
    </row>
    <row r="44" ht="12.75">
      <c r="C44" s="50">
        <f>SUM(C4:C43)</f>
        <v>91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2009-06-01T11:36:23Z</cp:lastPrinted>
  <dcterms:created xsi:type="dcterms:W3CDTF">2008-10-15T19:55:17Z</dcterms:created>
  <dcterms:modified xsi:type="dcterms:W3CDTF">2009-06-21T12:25:49Z</dcterms:modified>
  <cp:category/>
  <cp:version/>
  <cp:contentType/>
  <cp:contentStatus/>
</cp:coreProperties>
</file>