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'Individuale'!$A$4:$J$73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<sst xmlns="http://schemas.openxmlformats.org/spreadsheetml/2006/main" count="304" uniqueCount="144">
  <si>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</si>
  <si>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</si>
  <si>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</si>
  <si>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</si>
  <si>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</si>
  <si>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</si>
  <si>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</si>
  <si>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</si>
  <si>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</si>
  <si>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</si>
  <si>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</si>
  <si>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</si>
  <si>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ROSSI</t>
  </si>
  <si>
    <t>GIULIA</t>
  </si>
  <si>
    <t>MONTIN</t>
  </si>
  <si>
    <t>DE SANTIS</t>
  </si>
  <si>
    <t>PASSERI</t>
  </si>
  <si>
    <t>SAVO</t>
  </si>
  <si>
    <t>TAGLIAVENTO</t>
  </si>
  <si>
    <t>MARIOTTI</t>
  </si>
  <si>
    <t>MATTIA</t>
  </si>
  <si>
    <t>DI VITO</t>
  </si>
  <si>
    <t>MATTEUCCI</t>
  </si>
  <si>
    <t>GROSSI</t>
  </si>
  <si>
    <t>PROIETTI</t>
  </si>
  <si>
    <t>GRILLI</t>
  </si>
  <si>
    <t>CORSETTA</t>
  </si>
  <si>
    <t>STELLA</t>
  </si>
  <si>
    <t>MARTELLUZZI</t>
  </si>
  <si>
    <t>Alessandro</t>
  </si>
  <si>
    <t>SENIOR</t>
  </si>
  <si>
    <t>Endurance training</t>
  </si>
  <si>
    <t>SPIRITO</t>
  </si>
  <si>
    <t>Simone</t>
  </si>
  <si>
    <t>singolo</t>
  </si>
  <si>
    <t>Mirco</t>
  </si>
  <si>
    <t>PATRONAGGIO</t>
  </si>
  <si>
    <t>Domenico</t>
  </si>
  <si>
    <t>LARACCA</t>
  </si>
  <si>
    <t>Marco</t>
  </si>
  <si>
    <t>OVER</t>
  </si>
  <si>
    <t>ASD MAREMOTO</t>
  </si>
  <si>
    <t>LANZI</t>
  </si>
  <si>
    <t>Marcello</t>
  </si>
  <si>
    <t>Spider Girl</t>
  </si>
  <si>
    <t>FRATARCANGELI</t>
  </si>
  <si>
    <t>Massimo</t>
  </si>
  <si>
    <t>ASD Maximus</t>
  </si>
  <si>
    <t>DURANTE</t>
  </si>
  <si>
    <t>Box Crossfit Pontecorvo</t>
  </si>
  <si>
    <t>PUCCETTI</t>
  </si>
  <si>
    <t>Patrizio</t>
  </si>
  <si>
    <t>FTPTeam</t>
  </si>
  <si>
    <t>DE MEO</t>
  </si>
  <si>
    <t>Giuseppe</t>
  </si>
  <si>
    <t>LUCIDI</t>
  </si>
  <si>
    <t>Giuliano</t>
  </si>
  <si>
    <t>CARDILLO ZALLO</t>
  </si>
  <si>
    <t>Andrea</t>
  </si>
  <si>
    <t>Tires Team</t>
  </si>
  <si>
    <t>Guglielmo</t>
  </si>
  <si>
    <t>CARAMADRE</t>
  </si>
  <si>
    <t>Daniele</t>
  </si>
  <si>
    <t>CICCONE</t>
  </si>
  <si>
    <t>Nicola</t>
  </si>
  <si>
    <t>TOSATTI</t>
  </si>
  <si>
    <t>Riccardo</t>
  </si>
  <si>
    <t>Team LT</t>
  </si>
  <si>
    <t>Benedetto</t>
  </si>
  <si>
    <t>Maurizio</t>
  </si>
  <si>
    <t>GERARDI</t>
  </si>
  <si>
    <t>Luca</t>
  </si>
  <si>
    <t>Francesco</t>
  </si>
  <si>
    <t>LUCCARELLI</t>
  </si>
  <si>
    <t>Pietro Dante</t>
  </si>
  <si>
    <t>GEMELLINI</t>
  </si>
  <si>
    <t>Lorenzo</t>
  </si>
  <si>
    <t>MACARI</t>
  </si>
  <si>
    <t>Giulio</t>
  </si>
  <si>
    <t>Anguillara</t>
  </si>
  <si>
    <t>GRELLA</t>
  </si>
  <si>
    <t>Maria Letizia</t>
  </si>
  <si>
    <t>SABELLICO</t>
  </si>
  <si>
    <t>PELLEGRINI</t>
  </si>
  <si>
    <t>MUTRI</t>
  </si>
  <si>
    <t>Paolo</t>
  </si>
  <si>
    <t>DI BACCO</t>
  </si>
  <si>
    <t>Mario</t>
  </si>
  <si>
    <t>PADRONI</t>
  </si>
  <si>
    <t>Graziano</t>
  </si>
  <si>
    <t>Ambra</t>
  </si>
  <si>
    <t>Ivano</t>
  </si>
  <si>
    <t>CHIOCCIA</t>
  </si>
  <si>
    <t>PANNACCI</t>
  </si>
  <si>
    <t>Simona</t>
  </si>
  <si>
    <t>Raniero</t>
  </si>
  <si>
    <t>PAVERATI</t>
  </si>
  <si>
    <t>CLEMOT</t>
  </si>
  <si>
    <t>Massimiliano</t>
  </si>
  <si>
    <t>SEGALA</t>
  </si>
  <si>
    <t>Fabiana</t>
  </si>
  <si>
    <t>BINETTI</t>
  </si>
  <si>
    <t>Emanuela</t>
  </si>
  <si>
    <t>CARNEVALE</t>
  </si>
  <si>
    <t>Daniela</t>
  </si>
  <si>
    <t>SBARDELLA</t>
  </si>
  <si>
    <t>CKM ARCE</t>
  </si>
  <si>
    <t>SERA</t>
  </si>
  <si>
    <t>Giorgio</t>
  </si>
  <si>
    <t>FORTI LEONI</t>
  </si>
  <si>
    <t>POLSELLI</t>
  </si>
  <si>
    <t>ALESINI</t>
  </si>
  <si>
    <t>Valerio</t>
  </si>
  <si>
    <t>RAFFAELLO</t>
  </si>
  <si>
    <t>Federica</t>
  </si>
  <si>
    <t>ISOLA</t>
  </si>
  <si>
    <t>Fabio</t>
  </si>
  <si>
    <t>TAMMARO</t>
  </si>
  <si>
    <t>SALLUSTI</t>
  </si>
  <si>
    <t>Serena</t>
  </si>
  <si>
    <t>ROEFARO</t>
  </si>
  <si>
    <t>MONTAGNINO</t>
  </si>
  <si>
    <t>Dario</t>
  </si>
  <si>
    <t>GRASSIA</t>
  </si>
  <si>
    <t>Vincenzo</t>
  </si>
  <si>
    <t>ARCHILLETTI</t>
  </si>
  <si>
    <t>Luana</t>
  </si>
  <si>
    <t>ARDUINI</t>
  </si>
  <si>
    <t>Tiziana</t>
  </si>
  <si>
    <t>Tommaso</t>
  </si>
  <si>
    <t>DI RAIMO</t>
  </si>
  <si>
    <t>Alessio</t>
  </si>
  <si>
    <t>Lorena</t>
  </si>
  <si>
    <t>Manola</t>
  </si>
  <si>
    <t>PISTILLI</t>
  </si>
  <si>
    <t>RUSPI</t>
  </si>
  <si>
    <t>Valentino</t>
  </si>
  <si>
    <t>SANTUCCI</t>
  </si>
  <si>
    <t>Claudio</t>
  </si>
  <si>
    <t>ZOMPATORI</t>
  </si>
  <si>
    <t>Eddy</t>
  </si>
  <si>
    <t>Mud Run Experience by Night</t>
  </si>
  <si>
    <t>1ª edizione</t>
  </si>
  <si>
    <t>Frosinone (FR) Italia - Domenica 27/09/2015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</si>
</sst>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6" customWidth="1"/>
    <col min="8" max="10" width="10.7109375" style="1" customWidth="1"/>
  </cols>
  <sheetData>
    <row r="1" spans="1:10" ht="45" customHeight="1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142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143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5.4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28</v>
      </c>
      <c r="C5" s="40" t="s">
        <v>29</v>
      </c>
      <c r="D5" s="11" t="s">
        <v>30</v>
      </c>
      <c r="E5" s="40" t="s">
        <v>31</v>
      </c>
      <c r="F5" s="25">
        <v>0.024016203703703706</v>
      </c>
      <c r="G5" s="25">
        <v>0.024016203703703706</v>
      </c>
      <c r="H5" s="11" t="str">
        <f>TEXT(INT((HOUR(G5)*3600+MINUTE(G5)*60+SECOND(G5))/$J$3/60),"0")&amp;"."&amp;TEXT(MOD((HOUR(G5)*3600+MINUTE(G5)*60+SECOND(G5))/$J$3,60),"00")&amp;"/km"</f>
        <v>6.24/km</v>
      </c>
      <c r="I5" s="14">
        <f>G5-$G$5</f>
        <v>0</v>
      </c>
      <c r="J5" s="14">
        <f>G5-INDEX($G$5:$G$414,MATCH(D5,$D$5:$D$414,0))</f>
        <v>0</v>
      </c>
    </row>
    <row r="6" spans="1:10" s="10" customFormat="1" ht="15" customHeight="1">
      <c r="A6" s="12">
        <v>2</v>
      </c>
      <c r="B6" s="41" t="s">
        <v>32</v>
      </c>
      <c r="C6" s="41" t="s">
        <v>33</v>
      </c>
      <c r="D6" s="12" t="s">
        <v>30</v>
      </c>
      <c r="E6" s="41" t="s">
        <v>34</v>
      </c>
      <c r="F6" s="24">
        <v>0.024224537037037034</v>
      </c>
      <c r="G6" s="24">
        <v>0.024224537037037034</v>
      </c>
      <c r="H6" s="12" t="str">
        <f aca="true" t="shared" si="0" ref="H6:H69">TEXT(INT((HOUR(G6)*3600+MINUTE(G6)*60+SECOND(G6))/$J$3/60),"0")&amp;"."&amp;TEXT(MOD((HOUR(G6)*3600+MINUTE(G6)*60+SECOND(G6))/$J$3,60),"00")&amp;"/km"</f>
        <v>6.28/km</v>
      </c>
      <c r="I6" s="13">
        <f>G6-$G$5</f>
        <v>0.00020833333333332774</v>
      </c>
      <c r="J6" s="13">
        <f>G6-INDEX($G$5:$G$414,MATCH(D6,$D$5:$D$414,0))</f>
        <v>0.00020833333333332774</v>
      </c>
    </row>
    <row r="7" spans="1:10" s="10" customFormat="1" ht="15" customHeight="1">
      <c r="A7" s="12">
        <v>3</v>
      </c>
      <c r="B7" s="41" t="s">
        <v>14</v>
      </c>
      <c r="C7" s="41" t="s">
        <v>35</v>
      </c>
      <c r="D7" s="12" t="s">
        <v>30</v>
      </c>
      <c r="E7" s="41" t="s">
        <v>34</v>
      </c>
      <c r="F7" s="24">
        <v>0.025266203703703704</v>
      </c>
      <c r="G7" s="24">
        <v>0.025266203703703704</v>
      </c>
      <c r="H7" s="12" t="str">
        <f t="shared" si="0"/>
        <v>6.44/km</v>
      </c>
      <c r="I7" s="13">
        <f>G7-$G$5</f>
        <v>0.0012499999999999976</v>
      </c>
      <c r="J7" s="13">
        <f>G7-INDEX($G$5:$G$414,MATCH(D7,$D$5:$D$414,0))</f>
        <v>0.0012499999999999976</v>
      </c>
    </row>
    <row r="8" spans="1:10" s="10" customFormat="1" ht="15" customHeight="1">
      <c r="A8" s="12">
        <v>4</v>
      </c>
      <c r="B8" s="41" t="s">
        <v>36</v>
      </c>
      <c r="C8" s="41" t="s">
        <v>37</v>
      </c>
      <c r="D8" s="12" t="s">
        <v>30</v>
      </c>
      <c r="E8" s="41" t="s">
        <v>34</v>
      </c>
      <c r="F8" s="24">
        <v>0.025613425925925925</v>
      </c>
      <c r="G8" s="24">
        <v>0.025613425925925925</v>
      </c>
      <c r="H8" s="12" t="str">
        <f t="shared" si="0"/>
        <v>6.50/km</v>
      </c>
      <c r="I8" s="13">
        <f>G8-$G$5</f>
        <v>0.0015972222222222186</v>
      </c>
      <c r="J8" s="13">
        <f>G8-INDEX($G$5:$G$414,MATCH(D8,$D$5:$D$414,0))</f>
        <v>0.0015972222222222186</v>
      </c>
    </row>
    <row r="9" spans="1:10" s="10" customFormat="1" ht="15" customHeight="1">
      <c r="A9" s="12">
        <v>5</v>
      </c>
      <c r="B9" s="41" t="s">
        <v>38</v>
      </c>
      <c r="C9" s="41" t="s">
        <v>39</v>
      </c>
      <c r="D9" s="12" t="s">
        <v>40</v>
      </c>
      <c r="E9" s="41" t="s">
        <v>41</v>
      </c>
      <c r="F9" s="24">
        <v>0.025868055555555557</v>
      </c>
      <c r="G9" s="24">
        <v>0.025868055555555557</v>
      </c>
      <c r="H9" s="12" t="str">
        <f t="shared" si="0"/>
        <v>6.54/km</v>
      </c>
      <c r="I9" s="13">
        <f>G9-$G$5</f>
        <v>0.001851851851851851</v>
      </c>
      <c r="J9" s="13">
        <f>G9-INDEX($G$5:$G$414,MATCH(D9,$D$5:$D$414,0))</f>
        <v>0</v>
      </c>
    </row>
    <row r="10" spans="1:10" s="10" customFormat="1" ht="15" customHeight="1">
      <c r="A10" s="12">
        <v>6</v>
      </c>
      <c r="B10" s="41" t="s">
        <v>42</v>
      </c>
      <c r="C10" s="41" t="s">
        <v>43</v>
      </c>
      <c r="D10" s="12" t="s">
        <v>30</v>
      </c>
      <c r="E10" s="41" t="s">
        <v>44</v>
      </c>
      <c r="F10" s="24">
        <v>0.02601851851851852</v>
      </c>
      <c r="G10" s="24">
        <v>0.02601851851851852</v>
      </c>
      <c r="H10" s="12" t="str">
        <f t="shared" si="0"/>
        <v>6.56/km</v>
      </c>
      <c r="I10" s="13">
        <f>G10-$G$5</f>
        <v>0.0020023148148148144</v>
      </c>
      <c r="J10" s="13">
        <f>G10-INDEX($G$5:$G$414,MATCH(D10,$D$5:$D$414,0))</f>
        <v>0.0020023148148148144</v>
      </c>
    </row>
    <row r="11" spans="1:10" s="10" customFormat="1" ht="15" customHeight="1">
      <c r="A11" s="12">
        <v>7</v>
      </c>
      <c r="B11" s="41" t="s">
        <v>45</v>
      </c>
      <c r="C11" s="41" t="s">
        <v>46</v>
      </c>
      <c r="D11" s="12" t="s">
        <v>30</v>
      </c>
      <c r="E11" s="41" t="s">
        <v>47</v>
      </c>
      <c r="F11" s="24">
        <v>0.02684027777777778</v>
      </c>
      <c r="G11" s="24">
        <v>0.02684027777777778</v>
      </c>
      <c r="H11" s="12" t="str">
        <f t="shared" si="0"/>
        <v>7.09/km</v>
      </c>
      <c r="I11" s="13">
        <f>G11-$G$5</f>
        <v>0.0028240740740740726</v>
      </c>
      <c r="J11" s="13">
        <f>G11-INDEX($G$5:$G$414,MATCH(D11,$D$5:$D$414,0))</f>
        <v>0.0028240740740740726</v>
      </c>
    </row>
    <row r="12" spans="1:10" s="10" customFormat="1" ht="15" customHeight="1">
      <c r="A12" s="12">
        <v>8</v>
      </c>
      <c r="B12" s="41" t="s">
        <v>48</v>
      </c>
      <c r="C12" s="41" t="s">
        <v>33</v>
      </c>
      <c r="D12" s="12" t="s">
        <v>30</v>
      </c>
      <c r="E12" s="41" t="s">
        <v>49</v>
      </c>
      <c r="F12" s="24">
        <v>0.027337962962962963</v>
      </c>
      <c r="G12" s="24">
        <v>0.027337962962962963</v>
      </c>
      <c r="H12" s="12" t="str">
        <f t="shared" si="0"/>
        <v>7.17/km</v>
      </c>
      <c r="I12" s="13">
        <f>G12-$G$5</f>
        <v>0.003321759259259257</v>
      </c>
      <c r="J12" s="13">
        <f>G12-INDEX($G$5:$G$414,MATCH(D12,$D$5:$D$414,0))</f>
        <v>0.003321759259259257</v>
      </c>
    </row>
    <row r="13" spans="1:10" s="10" customFormat="1" ht="15" customHeight="1">
      <c r="A13" s="12">
        <v>9</v>
      </c>
      <c r="B13" s="41" t="s">
        <v>50</v>
      </c>
      <c r="C13" s="41" t="s">
        <v>51</v>
      </c>
      <c r="D13" s="12" t="s">
        <v>40</v>
      </c>
      <c r="E13" s="41" t="s">
        <v>52</v>
      </c>
      <c r="F13" s="24">
        <v>0.02800925925925926</v>
      </c>
      <c r="G13" s="24">
        <v>0.02800925925925926</v>
      </c>
      <c r="H13" s="12" t="str">
        <f t="shared" si="0"/>
        <v>7.28/km</v>
      </c>
      <c r="I13" s="13">
        <f>G13-$G$5</f>
        <v>0.003993055555555555</v>
      </c>
      <c r="J13" s="13">
        <f>G13-INDEX($G$5:$G$414,MATCH(D13,$D$5:$D$414,0))</f>
        <v>0.002141203703703704</v>
      </c>
    </row>
    <row r="14" spans="1:10" s="10" customFormat="1" ht="15" customHeight="1">
      <c r="A14" s="12">
        <v>10</v>
      </c>
      <c r="B14" s="41" t="s">
        <v>53</v>
      </c>
      <c r="C14" s="41" t="s">
        <v>54</v>
      </c>
      <c r="D14" s="12" t="s">
        <v>30</v>
      </c>
      <c r="E14" s="41" t="s">
        <v>41</v>
      </c>
      <c r="F14" s="24">
        <v>0.02820601851851852</v>
      </c>
      <c r="G14" s="24">
        <v>0.02820601851851852</v>
      </c>
      <c r="H14" s="12" t="str">
        <f t="shared" si="0"/>
        <v>7.31/km</v>
      </c>
      <c r="I14" s="13">
        <f>G14-$G$5</f>
        <v>0.004189814814814813</v>
      </c>
      <c r="J14" s="13">
        <f>G14-INDEX($G$5:$G$414,MATCH(D14,$D$5:$D$414,0))</f>
        <v>0.004189814814814813</v>
      </c>
    </row>
    <row r="15" spans="1:10" s="10" customFormat="1" ht="15" customHeight="1">
      <c r="A15" s="12">
        <v>11</v>
      </c>
      <c r="B15" s="41" t="s">
        <v>55</v>
      </c>
      <c r="C15" s="41" t="s">
        <v>56</v>
      </c>
      <c r="D15" s="12" t="s">
        <v>30</v>
      </c>
      <c r="E15" s="41" t="s">
        <v>52</v>
      </c>
      <c r="F15" s="24">
        <v>0.028611111111111115</v>
      </c>
      <c r="G15" s="24">
        <v>0.028611111111111115</v>
      </c>
      <c r="H15" s="12" t="str">
        <f t="shared" si="0"/>
        <v>7.38/km</v>
      </c>
      <c r="I15" s="13">
        <f>G15-$G$5</f>
        <v>0.004594907407407409</v>
      </c>
      <c r="J15" s="13">
        <f>G15-INDEX($G$5:$G$414,MATCH(D15,$D$5:$D$414,0))</f>
        <v>0.004594907407407409</v>
      </c>
    </row>
    <row r="16" spans="1:10" s="10" customFormat="1" ht="15" customHeight="1">
      <c r="A16" s="12">
        <v>12</v>
      </c>
      <c r="B16" s="41" t="s">
        <v>57</v>
      </c>
      <c r="C16" s="41" t="s">
        <v>58</v>
      </c>
      <c r="D16" s="12" t="s">
        <v>30</v>
      </c>
      <c r="E16" s="41" t="s">
        <v>59</v>
      </c>
      <c r="F16" s="24">
        <v>0.028819444444444443</v>
      </c>
      <c r="G16" s="24">
        <v>0.028819444444444443</v>
      </c>
      <c r="H16" s="12" t="str">
        <f t="shared" si="0"/>
        <v>7.41/km</v>
      </c>
      <c r="I16" s="13">
        <f>G16-$G$5</f>
        <v>0.004803240740740736</v>
      </c>
      <c r="J16" s="13">
        <f>G16-INDEX($G$5:$G$414,MATCH(D16,$D$5:$D$414,0))</f>
        <v>0.004803240740740736</v>
      </c>
    </row>
    <row r="17" spans="1:10" s="10" customFormat="1" ht="15" customHeight="1">
      <c r="A17" s="12">
        <v>13</v>
      </c>
      <c r="B17" s="41" t="s">
        <v>15</v>
      </c>
      <c r="C17" s="41" t="s">
        <v>60</v>
      </c>
      <c r="D17" s="12" t="s">
        <v>30</v>
      </c>
      <c r="E17" s="41" t="s">
        <v>34</v>
      </c>
      <c r="F17" s="24">
        <v>0.029166666666666664</v>
      </c>
      <c r="G17" s="24">
        <v>0.029166666666666664</v>
      </c>
      <c r="H17" s="12" t="str">
        <f t="shared" si="0"/>
        <v>7.47/km</v>
      </c>
      <c r="I17" s="13">
        <f>G17-$G$5</f>
        <v>0.005150462962962957</v>
      </c>
      <c r="J17" s="13">
        <f>G17-INDEX($G$5:$G$414,MATCH(D17,$D$5:$D$414,0))</f>
        <v>0.005150462962962957</v>
      </c>
    </row>
    <row r="18" spans="1:10" s="10" customFormat="1" ht="15" customHeight="1">
      <c r="A18" s="12">
        <v>14</v>
      </c>
      <c r="B18" s="41" t="s">
        <v>61</v>
      </c>
      <c r="C18" s="41" t="s">
        <v>33</v>
      </c>
      <c r="D18" s="12" t="s">
        <v>30</v>
      </c>
      <c r="E18" s="41" t="s">
        <v>49</v>
      </c>
      <c r="F18" s="24">
        <v>0.02939814814814815</v>
      </c>
      <c r="G18" s="24">
        <v>0.02939814814814815</v>
      </c>
      <c r="H18" s="12" t="str">
        <f t="shared" si="0"/>
        <v>7.50/km</v>
      </c>
      <c r="I18" s="13">
        <f>G18-$G$5</f>
        <v>0.005381944444444443</v>
      </c>
      <c r="J18" s="13">
        <f>G18-INDEX($G$5:$G$414,MATCH(D18,$D$5:$D$414,0))</f>
        <v>0.005381944444444443</v>
      </c>
    </row>
    <row r="19" spans="1:10" s="10" customFormat="1" ht="15" customHeight="1">
      <c r="A19" s="12">
        <v>15</v>
      </c>
      <c r="B19" s="41" t="s">
        <v>21</v>
      </c>
      <c r="C19" s="41" t="s">
        <v>62</v>
      </c>
      <c r="D19" s="12" t="s">
        <v>30</v>
      </c>
      <c r="E19" s="41" t="s">
        <v>47</v>
      </c>
      <c r="F19" s="24">
        <v>0.029421296296296296</v>
      </c>
      <c r="G19" s="24">
        <v>0.029421296296296296</v>
      </c>
      <c r="H19" s="12" t="str">
        <f t="shared" si="0"/>
        <v>7.51/km</v>
      </c>
      <c r="I19" s="13">
        <f>G19-$G$5</f>
        <v>0.00540509259259259</v>
      </c>
      <c r="J19" s="13">
        <f>G19-INDEX($G$5:$G$414,MATCH(D19,$D$5:$D$414,0))</f>
        <v>0.00540509259259259</v>
      </c>
    </row>
    <row r="20" spans="1:10" s="10" customFormat="1" ht="15" customHeight="1">
      <c r="A20" s="12">
        <v>16</v>
      </c>
      <c r="B20" s="41" t="s">
        <v>63</v>
      </c>
      <c r="C20" s="41" t="s">
        <v>64</v>
      </c>
      <c r="D20" s="12" t="s">
        <v>30</v>
      </c>
      <c r="E20" s="41" t="s">
        <v>49</v>
      </c>
      <c r="F20" s="24">
        <v>0.029490740740740744</v>
      </c>
      <c r="G20" s="24">
        <v>0.029490740740740744</v>
      </c>
      <c r="H20" s="12" t="str">
        <f t="shared" si="0"/>
        <v>7.52/km</v>
      </c>
      <c r="I20" s="13">
        <f>G20-$G$5</f>
        <v>0.005474537037037038</v>
      </c>
      <c r="J20" s="13">
        <f>G20-INDEX($G$5:$G$414,MATCH(D20,$D$5:$D$414,0))</f>
        <v>0.005474537037037038</v>
      </c>
    </row>
    <row r="21" spans="1:10" ht="15" customHeight="1">
      <c r="A21" s="12">
        <v>17</v>
      </c>
      <c r="B21" s="41" t="s">
        <v>65</v>
      </c>
      <c r="C21" s="41" t="s">
        <v>66</v>
      </c>
      <c r="D21" s="12" t="s">
        <v>30</v>
      </c>
      <c r="E21" s="41" t="s">
        <v>67</v>
      </c>
      <c r="F21" s="24">
        <v>0.029872685185185183</v>
      </c>
      <c r="G21" s="24">
        <v>0.029872685185185183</v>
      </c>
      <c r="H21" s="12" t="str">
        <f t="shared" si="0"/>
        <v>7.58/km</v>
      </c>
      <c r="I21" s="13">
        <f>G21-$G$5</f>
        <v>0.005856481481481476</v>
      </c>
      <c r="J21" s="13">
        <f>G21-INDEX($G$5:$G$414,MATCH(D21,$D$5:$D$414,0))</f>
        <v>0.005856481481481476</v>
      </c>
    </row>
    <row r="22" spans="1:10" ht="15" customHeight="1">
      <c r="A22" s="12">
        <v>18</v>
      </c>
      <c r="B22" s="41" t="s">
        <v>18</v>
      </c>
      <c r="C22" s="41" t="s">
        <v>68</v>
      </c>
      <c r="D22" s="12" t="s">
        <v>30</v>
      </c>
      <c r="E22" s="41" t="s">
        <v>34</v>
      </c>
      <c r="F22" s="24">
        <v>0.029953703703703705</v>
      </c>
      <c r="G22" s="24">
        <v>0.029953703703703705</v>
      </c>
      <c r="H22" s="12" t="str">
        <f t="shared" si="0"/>
        <v>7.59/km</v>
      </c>
      <c r="I22" s="13">
        <f>G22-$G$5</f>
        <v>0.005937499999999998</v>
      </c>
      <c r="J22" s="13">
        <f>G22-INDEX($G$5:$G$414,MATCH(D22,$D$5:$D$414,0))</f>
        <v>0.005937499999999998</v>
      </c>
    </row>
    <row r="23" spans="1:10" ht="15" customHeight="1">
      <c r="A23" s="12">
        <v>19</v>
      </c>
      <c r="B23" s="41" t="s">
        <v>15</v>
      </c>
      <c r="C23" s="41" t="s">
        <v>69</v>
      </c>
      <c r="D23" s="12" t="s">
        <v>30</v>
      </c>
      <c r="E23" s="41" t="s">
        <v>47</v>
      </c>
      <c r="F23" s="24">
        <v>0.030034722222222223</v>
      </c>
      <c r="G23" s="24">
        <v>0.030034722222222223</v>
      </c>
      <c r="H23" s="12" t="str">
        <f t="shared" si="0"/>
        <v>8.01/km</v>
      </c>
      <c r="I23" s="13">
        <f>G23-$G$5</f>
        <v>0.006018518518518517</v>
      </c>
      <c r="J23" s="13">
        <f>G23-INDEX($G$5:$G$414,MATCH(D23,$D$5:$D$414,0))</f>
        <v>0.006018518518518517</v>
      </c>
    </row>
    <row r="24" spans="1:10" ht="15" customHeight="1">
      <c r="A24" s="12">
        <v>20</v>
      </c>
      <c r="B24" s="41" t="s">
        <v>70</v>
      </c>
      <c r="C24" s="41" t="s">
        <v>71</v>
      </c>
      <c r="D24" s="12" t="s">
        <v>30</v>
      </c>
      <c r="E24" s="41" t="s">
        <v>49</v>
      </c>
      <c r="F24" s="24">
        <v>0.030127314814814815</v>
      </c>
      <c r="G24" s="24">
        <v>0.030127314814814815</v>
      </c>
      <c r="H24" s="12" t="str">
        <f t="shared" si="0"/>
        <v>8.02/km</v>
      </c>
      <c r="I24" s="13">
        <f>G24-$G$5</f>
        <v>0.006111111111111109</v>
      </c>
      <c r="J24" s="13">
        <f>G24-INDEX($G$5:$G$414,MATCH(D24,$D$5:$D$414,0))</f>
        <v>0.006111111111111109</v>
      </c>
    </row>
    <row r="25" spans="1:10" ht="15" customHeight="1">
      <c r="A25" s="12">
        <v>21</v>
      </c>
      <c r="B25" s="41" t="s">
        <v>23</v>
      </c>
      <c r="C25" s="41" t="s">
        <v>72</v>
      </c>
      <c r="D25" s="12" t="s">
        <v>30</v>
      </c>
      <c r="E25" s="41" t="s">
        <v>34</v>
      </c>
      <c r="F25" s="24">
        <v>0.03026620370370371</v>
      </c>
      <c r="G25" s="24">
        <v>0.03026620370370371</v>
      </c>
      <c r="H25" s="12" t="str">
        <f t="shared" si="0"/>
        <v>8.04/km</v>
      </c>
      <c r="I25" s="13">
        <f>G25-$G$5</f>
        <v>0.006250000000000002</v>
      </c>
      <c r="J25" s="13">
        <f>G25-INDEX($G$5:$G$414,MATCH(D25,$D$5:$D$414,0))</f>
        <v>0.006250000000000002</v>
      </c>
    </row>
    <row r="26" spans="1:10" ht="15" customHeight="1">
      <c r="A26" s="12">
        <v>22</v>
      </c>
      <c r="B26" s="41" t="s">
        <v>73</v>
      </c>
      <c r="C26" s="41" t="s">
        <v>66</v>
      </c>
      <c r="D26" s="12" t="s">
        <v>30</v>
      </c>
      <c r="E26" s="41" t="s">
        <v>59</v>
      </c>
      <c r="F26" s="24">
        <v>0.030694444444444444</v>
      </c>
      <c r="G26" s="24">
        <v>0.030694444444444444</v>
      </c>
      <c r="H26" s="12" t="str">
        <f t="shared" si="0"/>
        <v>8.11/km</v>
      </c>
      <c r="I26" s="13">
        <f>G26-$G$5</f>
        <v>0.006678240740740738</v>
      </c>
      <c r="J26" s="13">
        <f>G26-INDEX($G$5:$G$414,MATCH(D26,$D$5:$D$414,0))</f>
        <v>0.006678240740740738</v>
      </c>
    </row>
    <row r="27" spans="1:10" ht="15" customHeight="1">
      <c r="A27" s="12">
        <v>23</v>
      </c>
      <c r="B27" s="41" t="s">
        <v>16</v>
      </c>
      <c r="C27" s="41" t="s">
        <v>74</v>
      </c>
      <c r="D27" s="12" t="s">
        <v>40</v>
      </c>
      <c r="E27" s="41" t="s">
        <v>31</v>
      </c>
      <c r="F27" s="24">
        <v>0.031064814814814812</v>
      </c>
      <c r="G27" s="24">
        <v>0.031064814814814812</v>
      </c>
      <c r="H27" s="12" t="str">
        <f t="shared" si="0"/>
        <v>8.17/km</v>
      </c>
      <c r="I27" s="13">
        <f>G27-$G$5</f>
        <v>0.007048611111111106</v>
      </c>
      <c r="J27" s="13">
        <f>G27-INDEX($G$5:$G$414,MATCH(D27,$D$5:$D$414,0))</f>
        <v>0.005196759259259255</v>
      </c>
    </row>
    <row r="28" spans="1:10" ht="15" customHeight="1">
      <c r="A28" s="12">
        <v>24</v>
      </c>
      <c r="B28" s="41" t="s">
        <v>75</v>
      </c>
      <c r="C28" s="41" t="s">
        <v>76</v>
      </c>
      <c r="D28" s="12" t="s">
        <v>30</v>
      </c>
      <c r="E28" s="41" t="s">
        <v>34</v>
      </c>
      <c r="F28" s="24">
        <v>0.03149305555555556</v>
      </c>
      <c r="G28" s="24">
        <v>0.03149305555555556</v>
      </c>
      <c r="H28" s="12" t="str">
        <f t="shared" si="0"/>
        <v>8.24/km</v>
      </c>
      <c r="I28" s="13">
        <f>G28-$G$5</f>
        <v>0.007476851851851853</v>
      </c>
      <c r="J28" s="13">
        <f>G28-INDEX($G$5:$G$414,MATCH(D28,$D$5:$D$414,0))</f>
        <v>0.007476851851851853</v>
      </c>
    </row>
    <row r="29" spans="1:10" ht="15" customHeight="1">
      <c r="A29" s="12">
        <v>25</v>
      </c>
      <c r="B29" s="41" t="s">
        <v>77</v>
      </c>
      <c r="C29" s="41" t="s">
        <v>78</v>
      </c>
      <c r="D29" s="12" t="s">
        <v>30</v>
      </c>
      <c r="E29" s="41" t="s">
        <v>79</v>
      </c>
      <c r="F29" s="24">
        <v>0.03221064814814815</v>
      </c>
      <c r="G29" s="24">
        <v>0.03221064814814815</v>
      </c>
      <c r="H29" s="12" t="str">
        <f t="shared" si="0"/>
        <v>8.35/km</v>
      </c>
      <c r="I29" s="13">
        <f>G29-$G$5</f>
        <v>0.008194444444444442</v>
      </c>
      <c r="J29" s="13">
        <f>G29-INDEX($G$5:$G$414,MATCH(D29,$D$5:$D$414,0))</f>
        <v>0.008194444444444442</v>
      </c>
    </row>
    <row r="30" spans="1:10" ht="15" customHeight="1">
      <c r="A30" s="12">
        <v>26</v>
      </c>
      <c r="B30" s="41" t="s">
        <v>80</v>
      </c>
      <c r="C30" s="41" t="s">
        <v>81</v>
      </c>
      <c r="D30" s="12" t="s">
        <v>40</v>
      </c>
      <c r="E30" s="41" t="s">
        <v>41</v>
      </c>
      <c r="F30" s="24">
        <v>0.032870370370370376</v>
      </c>
      <c r="G30" s="24">
        <v>0.032870370370370376</v>
      </c>
      <c r="H30" s="12" t="str">
        <f t="shared" si="0"/>
        <v>8.46/km</v>
      </c>
      <c r="I30" s="13">
        <f>G30-$G$5</f>
        <v>0.00885416666666667</v>
      </c>
      <c r="J30" s="13">
        <f>G30-INDEX($G$5:$G$414,MATCH(D30,$D$5:$D$414,0))</f>
        <v>0.007002314814814819</v>
      </c>
    </row>
    <row r="31" spans="1:10" ht="15" customHeight="1">
      <c r="A31" s="12">
        <v>27</v>
      </c>
      <c r="B31" s="41" t="s">
        <v>27</v>
      </c>
      <c r="C31" s="41" t="s">
        <v>29</v>
      </c>
      <c r="D31" s="12" t="s">
        <v>30</v>
      </c>
      <c r="E31" s="41" t="s">
        <v>47</v>
      </c>
      <c r="F31" s="24">
        <v>0.03289351851851852</v>
      </c>
      <c r="G31" s="24">
        <v>0.03289351851851852</v>
      </c>
      <c r="H31" s="12" t="str">
        <f t="shared" si="0"/>
        <v>8.46/km</v>
      </c>
      <c r="I31" s="13">
        <f>G31-$G$5</f>
        <v>0.008877314814814817</v>
      </c>
      <c r="J31" s="13">
        <f>G31-INDEX($G$5:$G$414,MATCH(D31,$D$5:$D$414,0))</f>
        <v>0.008877314814814817</v>
      </c>
    </row>
    <row r="32" spans="1:10" ht="15" customHeight="1">
      <c r="A32" s="12">
        <v>28</v>
      </c>
      <c r="B32" s="41" t="s">
        <v>82</v>
      </c>
      <c r="C32" s="41" t="s">
        <v>72</v>
      </c>
      <c r="D32" s="12" t="s">
        <v>30</v>
      </c>
      <c r="E32" s="41" t="s">
        <v>59</v>
      </c>
      <c r="F32" s="24">
        <v>0.03292824074074074</v>
      </c>
      <c r="G32" s="24">
        <v>0.03292824074074074</v>
      </c>
      <c r="H32" s="12" t="str">
        <f t="shared" si="0"/>
        <v>8.47/km</v>
      </c>
      <c r="I32" s="13">
        <f>G32-$G$5</f>
        <v>0.00891203703703703</v>
      </c>
      <c r="J32" s="13">
        <f>G32-INDEX($G$5:$G$414,MATCH(D32,$D$5:$D$414,0))</f>
        <v>0.00891203703703703</v>
      </c>
    </row>
    <row r="33" spans="1:10" ht="15" customHeight="1">
      <c r="A33" s="12">
        <v>29</v>
      </c>
      <c r="B33" s="41" t="s">
        <v>83</v>
      </c>
      <c r="C33" s="41" t="s">
        <v>69</v>
      </c>
      <c r="D33" s="12" t="s">
        <v>40</v>
      </c>
      <c r="E33" s="41" t="s">
        <v>31</v>
      </c>
      <c r="F33" s="24">
        <v>0.03309027777777778</v>
      </c>
      <c r="G33" s="24">
        <v>0.03309027777777778</v>
      </c>
      <c r="H33" s="12" t="str">
        <f t="shared" si="0"/>
        <v>8.49/km</v>
      </c>
      <c r="I33" s="13">
        <f>G33-$G$5</f>
        <v>0.009074074074074075</v>
      </c>
      <c r="J33" s="13">
        <f>G33-INDEX($G$5:$G$414,MATCH(D33,$D$5:$D$414,0))</f>
        <v>0.007222222222222224</v>
      </c>
    </row>
    <row r="34" spans="1:10" ht="15" customHeight="1">
      <c r="A34" s="12">
        <v>30</v>
      </c>
      <c r="B34" s="41" t="s">
        <v>84</v>
      </c>
      <c r="C34" s="41" t="s">
        <v>85</v>
      </c>
      <c r="D34" s="12" t="s">
        <v>30</v>
      </c>
      <c r="E34" s="41" t="s">
        <v>34</v>
      </c>
      <c r="F34" s="24">
        <v>0.03344907407407407</v>
      </c>
      <c r="G34" s="24">
        <v>0.03344907407407407</v>
      </c>
      <c r="H34" s="12" t="str">
        <f t="shared" si="0"/>
        <v>8.55/km</v>
      </c>
      <c r="I34" s="13">
        <f>G34-$G$5</f>
        <v>0.009432870370370362</v>
      </c>
      <c r="J34" s="13">
        <f>G34-INDEX($G$5:$G$414,MATCH(D34,$D$5:$D$414,0))</f>
        <v>0.009432870370370362</v>
      </c>
    </row>
    <row r="35" spans="1:10" ht="15" customHeight="1">
      <c r="A35" s="12">
        <v>31</v>
      </c>
      <c r="B35" s="41" t="s">
        <v>86</v>
      </c>
      <c r="C35" s="41" t="s">
        <v>87</v>
      </c>
      <c r="D35" s="12" t="s">
        <v>40</v>
      </c>
      <c r="E35" s="41" t="s">
        <v>34</v>
      </c>
      <c r="F35" s="24">
        <v>0.03356481481481482</v>
      </c>
      <c r="G35" s="24">
        <v>0.03356481481481482</v>
      </c>
      <c r="H35" s="12" t="str">
        <f t="shared" si="0"/>
        <v>8.57/km</v>
      </c>
      <c r="I35" s="13">
        <f>G35-$G$5</f>
        <v>0.009548611111111112</v>
      </c>
      <c r="J35" s="13">
        <f>G35-INDEX($G$5:$G$414,MATCH(D35,$D$5:$D$414,0))</f>
        <v>0.007696759259259261</v>
      </c>
    </row>
    <row r="36" spans="1:10" ht="15" customHeight="1">
      <c r="A36" s="12">
        <v>32</v>
      </c>
      <c r="B36" s="41" t="s">
        <v>17</v>
      </c>
      <c r="C36" s="41" t="s">
        <v>33</v>
      </c>
      <c r="D36" s="12" t="s">
        <v>30</v>
      </c>
      <c r="E36" s="41" t="s">
        <v>47</v>
      </c>
      <c r="F36" s="24">
        <v>0.034212962962962966</v>
      </c>
      <c r="G36" s="24">
        <v>0.034212962962962966</v>
      </c>
      <c r="H36" s="12" t="str">
        <f t="shared" si="0"/>
        <v>9.07/km</v>
      </c>
      <c r="I36" s="13">
        <f>G36-$G$5</f>
        <v>0.01019675925925926</v>
      </c>
      <c r="J36" s="13">
        <f>G36-INDEX($G$5:$G$414,MATCH(D36,$D$5:$D$414,0))</f>
        <v>0.01019675925925926</v>
      </c>
    </row>
    <row r="37" spans="1:10" ht="15" customHeight="1">
      <c r="A37" s="12">
        <v>33</v>
      </c>
      <c r="B37" s="41" t="s">
        <v>88</v>
      </c>
      <c r="C37" s="41" t="s">
        <v>89</v>
      </c>
      <c r="D37" s="12" t="s">
        <v>40</v>
      </c>
      <c r="E37" s="41" t="s">
        <v>52</v>
      </c>
      <c r="F37" s="24">
        <v>0.03481481481481481</v>
      </c>
      <c r="G37" s="24">
        <v>0.03481481481481481</v>
      </c>
      <c r="H37" s="12" t="str">
        <f t="shared" si="0"/>
        <v>9.17/km</v>
      </c>
      <c r="I37" s="13">
        <f>G37-$G$5</f>
        <v>0.010798611111111106</v>
      </c>
      <c r="J37" s="13">
        <f>G37-INDEX($G$5:$G$414,MATCH(D37,$D$5:$D$414,0))</f>
        <v>0.008946759259259255</v>
      </c>
    </row>
    <row r="38" spans="1:10" ht="15" customHeight="1">
      <c r="A38" s="12">
        <v>34</v>
      </c>
      <c r="B38" s="41" t="s">
        <v>24</v>
      </c>
      <c r="C38" s="41" t="s">
        <v>90</v>
      </c>
      <c r="D38" s="12" t="s">
        <v>30</v>
      </c>
      <c r="E38" s="41" t="s">
        <v>34</v>
      </c>
      <c r="F38" s="24">
        <v>0.03552083333333333</v>
      </c>
      <c r="G38" s="24">
        <v>0.03552083333333333</v>
      </c>
      <c r="H38" s="12" t="str">
        <f t="shared" si="0"/>
        <v>9.28/km</v>
      </c>
      <c r="I38" s="13">
        <f>G38-$G$5</f>
        <v>0.011504629629629622</v>
      </c>
      <c r="J38" s="13">
        <f>G38-INDEX($G$5:$G$414,MATCH(D38,$D$5:$D$414,0))</f>
        <v>0.011504629629629622</v>
      </c>
    </row>
    <row r="39" spans="1:10" ht="15" customHeight="1">
      <c r="A39" s="12">
        <v>35</v>
      </c>
      <c r="B39" s="41" t="s">
        <v>12</v>
      </c>
      <c r="C39" s="41" t="s">
        <v>91</v>
      </c>
      <c r="D39" s="12" t="s">
        <v>30</v>
      </c>
      <c r="E39" s="41" t="s">
        <v>31</v>
      </c>
      <c r="F39" s="24">
        <v>0.03582175925925926</v>
      </c>
      <c r="G39" s="24">
        <v>0.03582175925925926</v>
      </c>
      <c r="H39" s="12" t="str">
        <f t="shared" si="0"/>
        <v>9.33/km</v>
      </c>
      <c r="I39" s="13">
        <f>G39-$G$5</f>
        <v>0.011805555555555555</v>
      </c>
      <c r="J39" s="13">
        <f>G39-INDEX($G$5:$G$414,MATCH(D39,$D$5:$D$414,0))</f>
        <v>0.011805555555555555</v>
      </c>
    </row>
    <row r="40" spans="1:10" ht="15" customHeight="1">
      <c r="A40" s="12">
        <v>36</v>
      </c>
      <c r="B40" s="41" t="s">
        <v>92</v>
      </c>
      <c r="C40" s="41" t="s">
        <v>58</v>
      </c>
      <c r="D40" s="12" t="s">
        <v>40</v>
      </c>
      <c r="E40" s="41" t="s">
        <v>31</v>
      </c>
      <c r="F40" s="24">
        <v>0.03585648148148148</v>
      </c>
      <c r="G40" s="24">
        <v>0.03585648148148148</v>
      </c>
      <c r="H40" s="12" t="str">
        <f t="shared" si="0"/>
        <v>9.34/km</v>
      </c>
      <c r="I40" s="13">
        <f>G40-$G$5</f>
        <v>0.011840277777777776</v>
      </c>
      <c r="J40" s="13">
        <f>G40-INDEX($G$5:$G$414,MATCH(D40,$D$5:$D$414,0))</f>
        <v>0.009988425925925925</v>
      </c>
    </row>
    <row r="41" spans="1:10" ht="15" customHeight="1">
      <c r="A41" s="12">
        <v>37</v>
      </c>
      <c r="B41" s="41" t="s">
        <v>93</v>
      </c>
      <c r="C41" s="41" t="s">
        <v>94</v>
      </c>
      <c r="D41" s="12" t="s">
        <v>30</v>
      </c>
      <c r="E41" s="41" t="s">
        <v>67</v>
      </c>
      <c r="F41" s="24">
        <v>0.03625</v>
      </c>
      <c r="G41" s="24">
        <v>0.03625</v>
      </c>
      <c r="H41" s="12" t="str">
        <f t="shared" si="0"/>
        <v>9.40/km</v>
      </c>
      <c r="I41" s="13">
        <f>G41-$G$5</f>
        <v>0.012233796296296291</v>
      </c>
      <c r="J41" s="13">
        <f>G41-INDEX($G$5:$G$414,MATCH(D41,$D$5:$D$414,0))</f>
        <v>0.012233796296296291</v>
      </c>
    </row>
    <row r="42" spans="1:10" ht="15" customHeight="1">
      <c r="A42" s="12">
        <v>38</v>
      </c>
      <c r="B42" s="41" t="s">
        <v>19</v>
      </c>
      <c r="C42" s="41" t="s">
        <v>95</v>
      </c>
      <c r="D42" s="12" t="s">
        <v>30</v>
      </c>
      <c r="E42" s="41" t="s">
        <v>67</v>
      </c>
      <c r="F42" s="24">
        <v>0.03625</v>
      </c>
      <c r="G42" s="24">
        <v>0.03625</v>
      </c>
      <c r="H42" s="12" t="str">
        <f t="shared" si="0"/>
        <v>9.40/km</v>
      </c>
      <c r="I42" s="13">
        <f>G42-$G$5</f>
        <v>0.012233796296296291</v>
      </c>
      <c r="J42" s="13">
        <f>G42-INDEX($G$5:$G$414,MATCH(D42,$D$5:$D$414,0))</f>
        <v>0.012233796296296291</v>
      </c>
    </row>
    <row r="43" spans="1:10" ht="15" customHeight="1">
      <c r="A43" s="12">
        <v>39</v>
      </c>
      <c r="B43" s="41" t="s">
        <v>96</v>
      </c>
      <c r="C43" s="41" t="s">
        <v>33</v>
      </c>
      <c r="D43" s="12" t="s">
        <v>30</v>
      </c>
      <c r="E43" s="41" t="s">
        <v>34</v>
      </c>
      <c r="F43" s="24">
        <v>0.03626157407407408</v>
      </c>
      <c r="G43" s="24">
        <v>0.03626157407407408</v>
      </c>
      <c r="H43" s="12" t="str">
        <f t="shared" si="0"/>
        <v>9.40/km</v>
      </c>
      <c r="I43" s="13">
        <f>G43-$G$5</f>
        <v>0.012245370370370372</v>
      </c>
      <c r="J43" s="13">
        <f>G43-INDEX($G$5:$G$414,MATCH(D43,$D$5:$D$414,0))</f>
        <v>0.012245370370370372</v>
      </c>
    </row>
    <row r="44" spans="1:10" ht="15" customHeight="1">
      <c r="A44" s="12">
        <v>40</v>
      </c>
      <c r="B44" s="41" t="s">
        <v>97</v>
      </c>
      <c r="C44" s="41" t="s">
        <v>98</v>
      </c>
      <c r="D44" s="12" t="s">
        <v>40</v>
      </c>
      <c r="E44" s="41" t="s">
        <v>34</v>
      </c>
      <c r="F44" s="24">
        <v>0.03755787037037037</v>
      </c>
      <c r="G44" s="24">
        <v>0.03755787037037037</v>
      </c>
      <c r="H44" s="12" t="str">
        <f t="shared" si="0"/>
        <v>10.01/km</v>
      </c>
      <c r="I44" s="13">
        <f>G44-$G$5</f>
        <v>0.013541666666666667</v>
      </c>
      <c r="J44" s="13">
        <f>G44-INDEX($G$5:$G$414,MATCH(D44,$D$5:$D$414,0))</f>
        <v>0.011689814814814816</v>
      </c>
    </row>
    <row r="45" spans="1:10" ht="15" customHeight="1">
      <c r="A45" s="12">
        <v>41</v>
      </c>
      <c r="B45" s="41" t="s">
        <v>99</v>
      </c>
      <c r="C45" s="41" t="s">
        <v>100</v>
      </c>
      <c r="D45" s="12" t="s">
        <v>30</v>
      </c>
      <c r="E45" s="41" t="s">
        <v>67</v>
      </c>
      <c r="F45" s="24">
        <v>0.03827546296296296</v>
      </c>
      <c r="G45" s="24">
        <v>0.03827546296296296</v>
      </c>
      <c r="H45" s="12" t="str">
        <f t="shared" si="0"/>
        <v>10.12/km</v>
      </c>
      <c r="I45" s="13">
        <f>G45-$G$5</f>
        <v>0.014259259259259256</v>
      </c>
      <c r="J45" s="13">
        <f>G45-INDEX($G$5:$G$414,MATCH(D45,$D$5:$D$414,0))</f>
        <v>0.014259259259259256</v>
      </c>
    </row>
    <row r="46" spans="1:10" ht="15" customHeight="1">
      <c r="A46" s="12">
        <v>42</v>
      </c>
      <c r="B46" s="41" t="s">
        <v>101</v>
      </c>
      <c r="C46" s="41" t="s">
        <v>102</v>
      </c>
      <c r="D46" s="12" t="s">
        <v>40</v>
      </c>
      <c r="E46" s="41" t="s">
        <v>44</v>
      </c>
      <c r="F46" s="24">
        <v>0.038657407407407404</v>
      </c>
      <c r="G46" s="24">
        <v>0.038657407407407404</v>
      </c>
      <c r="H46" s="12" t="str">
        <f t="shared" si="0"/>
        <v>10.19/km</v>
      </c>
      <c r="I46" s="13">
        <f>G46-$G$5</f>
        <v>0.014641203703703698</v>
      </c>
      <c r="J46" s="13">
        <f>G46-INDEX($G$5:$G$414,MATCH(D46,$D$5:$D$414,0))</f>
        <v>0.012789351851851847</v>
      </c>
    </row>
    <row r="47" spans="1:10" ht="15" customHeight="1">
      <c r="A47" s="12">
        <v>43</v>
      </c>
      <c r="B47" s="41" t="s">
        <v>103</v>
      </c>
      <c r="C47" s="41" t="s">
        <v>104</v>
      </c>
      <c r="D47" s="12" t="s">
        <v>30</v>
      </c>
      <c r="E47" s="41" t="s">
        <v>49</v>
      </c>
      <c r="F47" s="24">
        <v>0.038796296296296294</v>
      </c>
      <c r="G47" s="24">
        <v>0.038796296296296294</v>
      </c>
      <c r="H47" s="12" t="str">
        <f t="shared" si="0"/>
        <v>10.21/km</v>
      </c>
      <c r="I47" s="13">
        <f>G47-$G$5</f>
        <v>0.014780092592592588</v>
      </c>
      <c r="J47" s="13">
        <f>G47-INDEX($G$5:$G$414,MATCH(D47,$D$5:$D$414,0))</f>
        <v>0.014780092592592588</v>
      </c>
    </row>
    <row r="48" spans="1:10" ht="15" customHeight="1">
      <c r="A48" s="12">
        <v>44</v>
      </c>
      <c r="B48" s="41" t="s">
        <v>105</v>
      </c>
      <c r="C48" s="41" t="s">
        <v>69</v>
      </c>
      <c r="D48" s="12" t="s">
        <v>30</v>
      </c>
      <c r="E48" s="41" t="s">
        <v>106</v>
      </c>
      <c r="F48" s="24">
        <v>0.038796296296296294</v>
      </c>
      <c r="G48" s="24">
        <v>0.038796296296296294</v>
      </c>
      <c r="H48" s="12" t="str">
        <f t="shared" si="0"/>
        <v>10.21/km</v>
      </c>
      <c r="I48" s="13">
        <f>G48-$G$5</f>
        <v>0.014780092592592588</v>
      </c>
      <c r="J48" s="13">
        <f>G48-INDEX($G$5:$G$414,MATCH(D48,$D$5:$D$414,0))</f>
        <v>0.014780092592592588</v>
      </c>
    </row>
    <row r="49" spans="1:10" ht="15" customHeight="1">
      <c r="A49" s="12">
        <v>45</v>
      </c>
      <c r="B49" s="41" t="s">
        <v>107</v>
      </c>
      <c r="C49" s="41" t="s">
        <v>108</v>
      </c>
      <c r="D49" s="12" t="s">
        <v>30</v>
      </c>
      <c r="E49" s="41" t="s">
        <v>106</v>
      </c>
      <c r="F49" s="24">
        <v>0.038831018518518515</v>
      </c>
      <c r="G49" s="24">
        <v>0.038831018518518515</v>
      </c>
      <c r="H49" s="12" t="str">
        <f t="shared" si="0"/>
        <v>10.21/km</v>
      </c>
      <c r="I49" s="13">
        <f>G49-$G$5</f>
        <v>0.014814814814814808</v>
      </c>
      <c r="J49" s="13">
        <f>G49-INDEX($G$5:$G$414,MATCH(D49,$D$5:$D$414,0))</f>
        <v>0.014814814814814808</v>
      </c>
    </row>
    <row r="50" spans="1:10" ht="15" customHeight="1">
      <c r="A50" s="12">
        <v>46</v>
      </c>
      <c r="B50" s="41" t="s">
        <v>109</v>
      </c>
      <c r="C50" s="41" t="s">
        <v>58</v>
      </c>
      <c r="D50" s="12" t="s">
        <v>30</v>
      </c>
      <c r="E50" s="41" t="s">
        <v>106</v>
      </c>
      <c r="F50" s="24">
        <v>0.0391087962962963</v>
      </c>
      <c r="G50" s="24">
        <v>0.0391087962962963</v>
      </c>
      <c r="H50" s="12" t="str">
        <f t="shared" si="0"/>
        <v>10.26/km</v>
      </c>
      <c r="I50" s="13">
        <f>G50-$G$5</f>
        <v>0.015092592592592595</v>
      </c>
      <c r="J50" s="13">
        <f>G50-INDEX($G$5:$G$414,MATCH(D50,$D$5:$D$414,0))</f>
        <v>0.015092592592592595</v>
      </c>
    </row>
    <row r="51" spans="1:10" ht="15" customHeight="1">
      <c r="A51" s="12">
        <v>47</v>
      </c>
      <c r="B51" s="41" t="s">
        <v>110</v>
      </c>
      <c r="C51" s="41" t="s">
        <v>72</v>
      </c>
      <c r="D51" s="12" t="s">
        <v>30</v>
      </c>
      <c r="E51" s="41" t="s">
        <v>106</v>
      </c>
      <c r="F51" s="24">
        <v>0.03912037037037037</v>
      </c>
      <c r="G51" s="24">
        <v>0.03912037037037037</v>
      </c>
      <c r="H51" s="12" t="str">
        <f t="shared" si="0"/>
        <v>10.26/km</v>
      </c>
      <c r="I51" s="13">
        <f>G51-$G$5</f>
        <v>0.015104166666666662</v>
      </c>
      <c r="J51" s="13">
        <f>G51-INDEX($G$5:$G$414,MATCH(D51,$D$5:$D$414,0))</f>
        <v>0.015104166666666662</v>
      </c>
    </row>
    <row r="52" spans="1:10" ht="15" customHeight="1">
      <c r="A52" s="12">
        <v>48</v>
      </c>
      <c r="B52" s="41" t="s">
        <v>105</v>
      </c>
      <c r="C52" s="41" t="s">
        <v>33</v>
      </c>
      <c r="D52" s="12" t="s">
        <v>30</v>
      </c>
      <c r="E52" s="41" t="s">
        <v>106</v>
      </c>
      <c r="F52" s="24">
        <v>0.03912037037037037</v>
      </c>
      <c r="G52" s="24">
        <v>0.03912037037037037</v>
      </c>
      <c r="H52" s="12" t="str">
        <f t="shared" si="0"/>
        <v>10.26/km</v>
      </c>
      <c r="I52" s="13">
        <f>G52-$G$5</f>
        <v>0.015104166666666662</v>
      </c>
      <c r="J52" s="13">
        <f>G52-INDEX($G$5:$G$414,MATCH(D52,$D$5:$D$414,0))</f>
        <v>0.015104166666666662</v>
      </c>
    </row>
    <row r="53" spans="1:10" ht="15" customHeight="1">
      <c r="A53" s="12">
        <v>49</v>
      </c>
      <c r="B53" s="41" t="s">
        <v>111</v>
      </c>
      <c r="C53" s="41" t="s">
        <v>112</v>
      </c>
      <c r="D53" s="12" t="s">
        <v>30</v>
      </c>
      <c r="E53" s="41" t="s">
        <v>67</v>
      </c>
      <c r="F53" s="24">
        <v>0.03918981481481481</v>
      </c>
      <c r="G53" s="24">
        <v>0.03918981481481481</v>
      </c>
      <c r="H53" s="12" t="str">
        <f t="shared" si="0"/>
        <v>10.27/km</v>
      </c>
      <c r="I53" s="13">
        <f>G53-$G$5</f>
        <v>0.015173611111111103</v>
      </c>
      <c r="J53" s="13">
        <f>G53-INDEX($G$5:$G$414,MATCH(D53,$D$5:$D$414,0))</f>
        <v>0.015173611111111103</v>
      </c>
    </row>
    <row r="54" spans="1:10" ht="15" customHeight="1">
      <c r="A54" s="12">
        <v>50</v>
      </c>
      <c r="B54" s="41" t="s">
        <v>113</v>
      </c>
      <c r="C54" s="41" t="s">
        <v>71</v>
      </c>
      <c r="D54" s="12" t="s">
        <v>30</v>
      </c>
      <c r="E54" s="41" t="s">
        <v>67</v>
      </c>
      <c r="F54" s="24">
        <v>0.04005787037037037</v>
      </c>
      <c r="G54" s="24">
        <v>0.04005787037037037</v>
      </c>
      <c r="H54" s="12" t="str">
        <f t="shared" si="0"/>
        <v>10.41/km</v>
      </c>
      <c r="I54" s="13">
        <f>G54-$G$5</f>
        <v>0.016041666666666662</v>
      </c>
      <c r="J54" s="13">
        <f>G54-INDEX($G$5:$G$414,MATCH(D54,$D$5:$D$414,0))</f>
        <v>0.016041666666666662</v>
      </c>
    </row>
    <row r="55" spans="1:10" ht="15" customHeight="1">
      <c r="A55" s="12">
        <v>51</v>
      </c>
      <c r="B55" s="41" t="s">
        <v>26</v>
      </c>
      <c r="C55" s="41" t="s">
        <v>114</v>
      </c>
      <c r="D55" s="12" t="s">
        <v>30</v>
      </c>
      <c r="E55" s="41" t="s">
        <v>34</v>
      </c>
      <c r="F55" s="24">
        <v>0.04078703703703704</v>
      </c>
      <c r="G55" s="24">
        <v>0.04078703703703704</v>
      </c>
      <c r="H55" s="12" t="str">
        <f t="shared" si="0"/>
        <v>10.53/km</v>
      </c>
      <c r="I55" s="13">
        <f>G55-$G$5</f>
        <v>0.016770833333333332</v>
      </c>
      <c r="J55" s="13">
        <f>G55-INDEX($G$5:$G$414,MATCH(D55,$D$5:$D$414,0))</f>
        <v>0.016770833333333332</v>
      </c>
    </row>
    <row r="56" spans="1:10" ht="15" customHeight="1">
      <c r="A56" s="12">
        <v>52</v>
      </c>
      <c r="B56" s="41" t="s">
        <v>25</v>
      </c>
      <c r="C56" s="41" t="s">
        <v>13</v>
      </c>
      <c r="D56" s="12" t="s">
        <v>40</v>
      </c>
      <c r="E56" s="41" t="s">
        <v>41</v>
      </c>
      <c r="F56" s="24">
        <v>0.0408912037037037</v>
      </c>
      <c r="G56" s="24">
        <v>0.0408912037037037</v>
      </c>
      <c r="H56" s="12" t="str">
        <f t="shared" si="0"/>
        <v>10.54/km</v>
      </c>
      <c r="I56" s="13">
        <f>G56-$G$5</f>
        <v>0.016874999999999994</v>
      </c>
      <c r="J56" s="13">
        <f>G56-INDEX($G$5:$G$414,MATCH(D56,$D$5:$D$414,0))</f>
        <v>0.015023148148148143</v>
      </c>
    </row>
    <row r="57" spans="1:10" ht="15" customHeight="1">
      <c r="A57" s="12">
        <v>53</v>
      </c>
      <c r="B57" s="41" t="s">
        <v>115</v>
      </c>
      <c r="C57" s="41" t="s">
        <v>116</v>
      </c>
      <c r="D57" s="12" t="s">
        <v>40</v>
      </c>
      <c r="E57" s="41" t="s">
        <v>34</v>
      </c>
      <c r="F57" s="24">
        <v>0.0415162037037037</v>
      </c>
      <c r="G57" s="24">
        <v>0.0415162037037037</v>
      </c>
      <c r="H57" s="12" t="str">
        <f t="shared" si="0"/>
        <v>11.04/km</v>
      </c>
      <c r="I57" s="13">
        <f>G57-$G$5</f>
        <v>0.017499999999999995</v>
      </c>
      <c r="J57" s="13">
        <f>G57-INDEX($G$5:$G$414,MATCH(D57,$D$5:$D$414,0))</f>
        <v>0.015648148148148144</v>
      </c>
    </row>
    <row r="58" spans="1:10" ht="15" customHeight="1">
      <c r="A58" s="12">
        <v>54</v>
      </c>
      <c r="B58" s="41" t="s">
        <v>117</v>
      </c>
      <c r="C58" s="41" t="s">
        <v>87</v>
      </c>
      <c r="D58" s="12" t="s">
        <v>30</v>
      </c>
      <c r="E58" s="41" t="s">
        <v>34</v>
      </c>
      <c r="F58" s="24">
        <v>0.041851851851851855</v>
      </c>
      <c r="G58" s="24">
        <v>0.041851851851851855</v>
      </c>
      <c r="H58" s="12" t="str">
        <f t="shared" si="0"/>
        <v>11.10/km</v>
      </c>
      <c r="I58" s="13">
        <f>G58-$G$5</f>
        <v>0.01783564814814815</v>
      </c>
      <c r="J58" s="13">
        <f>G58-INDEX($G$5:$G$414,MATCH(D58,$D$5:$D$414,0))</f>
        <v>0.01783564814814815</v>
      </c>
    </row>
    <row r="59" spans="1:10" ht="15" customHeight="1">
      <c r="A59" s="12">
        <v>55</v>
      </c>
      <c r="B59" s="41" t="s">
        <v>118</v>
      </c>
      <c r="C59" s="41" t="s">
        <v>119</v>
      </c>
      <c r="D59" s="12" t="s">
        <v>30</v>
      </c>
      <c r="E59" s="41" t="s">
        <v>34</v>
      </c>
      <c r="F59" s="24">
        <v>0.04215277777777778</v>
      </c>
      <c r="G59" s="24">
        <v>0.04215277777777778</v>
      </c>
      <c r="H59" s="12" t="str">
        <f t="shared" si="0"/>
        <v>11.14/km</v>
      </c>
      <c r="I59" s="13">
        <f>G59-$G$5</f>
        <v>0.018136574074074076</v>
      </c>
      <c r="J59" s="13">
        <f>G59-INDEX($G$5:$G$414,MATCH(D59,$D$5:$D$414,0))</f>
        <v>0.018136574074074076</v>
      </c>
    </row>
    <row r="60" spans="1:10" ht="15" customHeight="1">
      <c r="A60" s="12">
        <v>56</v>
      </c>
      <c r="B60" s="41" t="s">
        <v>120</v>
      </c>
      <c r="C60" s="41" t="s">
        <v>39</v>
      </c>
      <c r="D60" s="12" t="s">
        <v>30</v>
      </c>
      <c r="E60" s="41" t="s">
        <v>49</v>
      </c>
      <c r="F60" s="24">
        <v>0.04321759259259259</v>
      </c>
      <c r="G60" s="24">
        <v>0.04321759259259259</v>
      </c>
      <c r="H60" s="12" t="str">
        <f t="shared" si="0"/>
        <v>11.31/km</v>
      </c>
      <c r="I60" s="13">
        <f>G60-$G$5</f>
        <v>0.019201388888888886</v>
      </c>
      <c r="J60" s="13">
        <f>G60-INDEX($G$5:$G$414,MATCH(D60,$D$5:$D$414,0))</f>
        <v>0.019201388888888886</v>
      </c>
    </row>
    <row r="61" spans="1:10" ht="15" customHeight="1">
      <c r="A61" s="12">
        <v>57</v>
      </c>
      <c r="B61" s="41" t="s">
        <v>121</v>
      </c>
      <c r="C61" s="41" t="s">
        <v>122</v>
      </c>
      <c r="D61" s="12" t="s">
        <v>40</v>
      </c>
      <c r="E61" s="41" t="s">
        <v>34</v>
      </c>
      <c r="F61" s="24">
        <v>0.04325231481481481</v>
      </c>
      <c r="G61" s="24">
        <v>0.04325231481481481</v>
      </c>
      <c r="H61" s="12" t="str">
        <f t="shared" si="0"/>
        <v>11.32/km</v>
      </c>
      <c r="I61" s="13">
        <f>G61-$G$5</f>
        <v>0.019236111111111107</v>
      </c>
      <c r="J61" s="13">
        <f>G61-INDEX($G$5:$G$414,MATCH(D61,$D$5:$D$414,0))</f>
        <v>0.017384259259259256</v>
      </c>
    </row>
    <row r="62" spans="1:10" ht="15" customHeight="1">
      <c r="A62" s="12">
        <v>58</v>
      </c>
      <c r="B62" s="41" t="s">
        <v>123</v>
      </c>
      <c r="C62" s="41" t="s">
        <v>124</v>
      </c>
      <c r="D62" s="12" t="s">
        <v>40</v>
      </c>
      <c r="E62" s="41" t="s">
        <v>34</v>
      </c>
      <c r="F62" s="24">
        <v>0.048032407407407406</v>
      </c>
      <c r="G62" s="24">
        <v>0.048032407407407406</v>
      </c>
      <c r="H62" s="12" t="str">
        <f t="shared" si="0"/>
        <v>12.49/km</v>
      </c>
      <c r="I62" s="13">
        <f>G62-$G$5</f>
        <v>0.0240162037037037</v>
      </c>
      <c r="J62" s="13">
        <f>G62-INDEX($G$5:$G$414,MATCH(D62,$D$5:$D$414,0))</f>
        <v>0.02216435185185185</v>
      </c>
    </row>
    <row r="63" spans="1:10" ht="15" customHeight="1">
      <c r="A63" s="12">
        <v>59</v>
      </c>
      <c r="B63" s="41" t="s">
        <v>125</v>
      </c>
      <c r="C63" s="41" t="s">
        <v>126</v>
      </c>
      <c r="D63" s="12" t="s">
        <v>30</v>
      </c>
      <c r="E63" s="41" t="s">
        <v>44</v>
      </c>
      <c r="F63" s="24">
        <v>0.04805555555555555</v>
      </c>
      <c r="G63" s="24">
        <v>0.04805555555555555</v>
      </c>
      <c r="H63" s="12" t="str">
        <f t="shared" si="0"/>
        <v>12.49/km</v>
      </c>
      <c r="I63" s="13">
        <f>G63-$G$5</f>
        <v>0.024039351851851846</v>
      </c>
      <c r="J63" s="13">
        <f>G63-INDEX($G$5:$G$414,MATCH(D63,$D$5:$D$414,0))</f>
        <v>0.024039351851851846</v>
      </c>
    </row>
    <row r="64" spans="1:10" ht="15" customHeight="1">
      <c r="A64" s="12">
        <v>60</v>
      </c>
      <c r="B64" s="41" t="s">
        <v>127</v>
      </c>
      <c r="C64" s="41" t="s">
        <v>128</v>
      </c>
      <c r="D64" s="12" t="s">
        <v>40</v>
      </c>
      <c r="E64" s="41" t="s">
        <v>44</v>
      </c>
      <c r="F64" s="24">
        <v>0.04805555555555555</v>
      </c>
      <c r="G64" s="24">
        <v>0.04805555555555555</v>
      </c>
      <c r="H64" s="12" t="str">
        <f t="shared" si="0"/>
        <v>12.49/km</v>
      </c>
      <c r="I64" s="13">
        <f>G64-$G$5</f>
        <v>0.024039351851851846</v>
      </c>
      <c r="J64" s="13">
        <f>G64-INDEX($G$5:$G$414,MATCH(D64,$D$5:$D$414,0))</f>
        <v>0.022187499999999995</v>
      </c>
    </row>
    <row r="65" spans="1:10" ht="15" customHeight="1">
      <c r="A65" s="12">
        <v>61</v>
      </c>
      <c r="B65" s="41" t="s">
        <v>83</v>
      </c>
      <c r="C65" s="41" t="s">
        <v>129</v>
      </c>
      <c r="D65" s="12" t="s">
        <v>30</v>
      </c>
      <c r="E65" s="41" t="s">
        <v>49</v>
      </c>
      <c r="F65" s="24">
        <v>0.04978009259259259</v>
      </c>
      <c r="G65" s="24">
        <v>0.04978009259259259</v>
      </c>
      <c r="H65" s="12" t="str">
        <f t="shared" si="0"/>
        <v>13.16/km</v>
      </c>
      <c r="I65" s="13">
        <f>G65-$G$5</f>
        <v>0.025763888888888885</v>
      </c>
      <c r="J65" s="13">
        <f>G65-INDEX($G$5:$G$414,MATCH(D65,$D$5:$D$414,0))</f>
        <v>0.025763888888888885</v>
      </c>
    </row>
    <row r="66" spans="1:10" ht="15" customHeight="1">
      <c r="A66" s="12">
        <v>62</v>
      </c>
      <c r="B66" s="41" t="s">
        <v>130</v>
      </c>
      <c r="C66" s="41" t="s">
        <v>131</v>
      </c>
      <c r="D66" s="12" t="s">
        <v>30</v>
      </c>
      <c r="E66" s="41" t="s">
        <v>49</v>
      </c>
      <c r="F66" s="24">
        <v>0.04979166666666667</v>
      </c>
      <c r="G66" s="24">
        <v>0.04979166666666667</v>
      </c>
      <c r="H66" s="12" t="str">
        <f t="shared" si="0"/>
        <v>13.17/km</v>
      </c>
      <c r="I66" s="13">
        <f>G66-$G$5</f>
        <v>0.025775462962962965</v>
      </c>
      <c r="J66" s="13">
        <f>G66-INDEX($G$5:$G$414,MATCH(D66,$D$5:$D$414,0))</f>
        <v>0.025775462962962965</v>
      </c>
    </row>
    <row r="67" spans="1:10" ht="15" customHeight="1">
      <c r="A67" s="12">
        <v>63</v>
      </c>
      <c r="B67" s="41" t="s">
        <v>20</v>
      </c>
      <c r="C67" s="41" t="s">
        <v>114</v>
      </c>
      <c r="D67" s="12" t="s">
        <v>30</v>
      </c>
      <c r="E67" s="41" t="s">
        <v>49</v>
      </c>
      <c r="F67" s="24">
        <v>0.04980324074074074</v>
      </c>
      <c r="G67" s="24">
        <v>0.04980324074074074</v>
      </c>
      <c r="H67" s="12" t="str">
        <f t="shared" si="0"/>
        <v>13.17/km</v>
      </c>
      <c r="I67" s="13">
        <f>G67-$G$5</f>
        <v>0.025787037037037032</v>
      </c>
      <c r="J67" s="13">
        <f>G67-INDEX($G$5:$G$414,MATCH(D67,$D$5:$D$414,0))</f>
        <v>0.025787037037037032</v>
      </c>
    </row>
    <row r="68" spans="1:10" ht="15" customHeight="1">
      <c r="A68" s="12">
        <v>64</v>
      </c>
      <c r="B68" s="41" t="s">
        <v>22</v>
      </c>
      <c r="C68" s="41" t="s">
        <v>132</v>
      </c>
      <c r="D68" s="12" t="s">
        <v>30</v>
      </c>
      <c r="E68" s="41" t="s">
        <v>44</v>
      </c>
      <c r="F68" s="24">
        <v>0.058402777777777776</v>
      </c>
      <c r="G68" s="24">
        <v>0.058402777777777776</v>
      </c>
      <c r="H68" s="12" t="str">
        <f t="shared" si="0"/>
        <v>15.34/km</v>
      </c>
      <c r="I68" s="13">
        <f>G68-$G$5</f>
        <v>0.03438657407407407</v>
      </c>
      <c r="J68" s="13">
        <f>G68-INDEX($G$5:$G$414,MATCH(D68,$D$5:$D$414,0))</f>
        <v>0.03438657407407407</v>
      </c>
    </row>
    <row r="69" spans="1:10" ht="15" customHeight="1">
      <c r="A69" s="12">
        <v>65</v>
      </c>
      <c r="B69" s="41" t="s">
        <v>22</v>
      </c>
      <c r="C69" s="41" t="s">
        <v>133</v>
      </c>
      <c r="D69" s="12" t="s">
        <v>30</v>
      </c>
      <c r="E69" s="41" t="s">
        <v>44</v>
      </c>
      <c r="F69" s="24">
        <v>0.058402777777777776</v>
      </c>
      <c r="G69" s="24">
        <v>0.058402777777777776</v>
      </c>
      <c r="H69" s="12" t="str">
        <f t="shared" si="0"/>
        <v>15.34/km</v>
      </c>
      <c r="I69" s="13">
        <f>G69-$G$5</f>
        <v>0.03438657407407407</v>
      </c>
      <c r="J69" s="13">
        <f>G69-INDEX($G$5:$G$414,MATCH(D69,$D$5:$D$414,0))</f>
        <v>0.03438657407407407</v>
      </c>
    </row>
    <row r="70" spans="1:10" ht="15" customHeight="1">
      <c r="A70" s="12">
        <v>66</v>
      </c>
      <c r="B70" s="41" t="s">
        <v>134</v>
      </c>
      <c r="C70" s="41" t="s">
        <v>102</v>
      </c>
      <c r="D70" s="12" t="s">
        <v>30</v>
      </c>
      <c r="E70" s="41" t="s">
        <v>44</v>
      </c>
      <c r="F70" s="24">
        <v>0.058402777777777776</v>
      </c>
      <c r="G70" s="24">
        <v>0.058402777777777776</v>
      </c>
      <c r="H70" s="12" t="str">
        <f>TEXT(INT((HOUR(G70)*3600+MINUTE(G70)*60+SECOND(G70))/$J$3/60),"0")&amp;"."&amp;TEXT(MOD((HOUR(G70)*3600+MINUTE(G70)*60+SECOND(G70))/$J$3,60),"00")&amp;"/km"</f>
        <v>15.34/km</v>
      </c>
      <c r="I70" s="13">
        <f>G70-$G$5</f>
        <v>0.03438657407407407</v>
      </c>
      <c r="J70" s="13">
        <f>G70-INDEX($G$5:$G$414,MATCH(D70,$D$5:$D$414,0))</f>
        <v>0.03438657407407407</v>
      </c>
    </row>
    <row r="71" spans="1:10" ht="15" customHeight="1">
      <c r="A71" s="12">
        <v>67</v>
      </c>
      <c r="B71" s="41" t="s">
        <v>135</v>
      </c>
      <c r="C71" s="41" t="s">
        <v>136</v>
      </c>
      <c r="D71" s="12" t="s">
        <v>30</v>
      </c>
      <c r="E71" s="41" t="s">
        <v>34</v>
      </c>
      <c r="F71" s="24">
        <v>0.058402777777777776</v>
      </c>
      <c r="G71" s="24">
        <v>0.058402777777777776</v>
      </c>
      <c r="H71" s="12" t="str">
        <f>TEXT(INT((HOUR(G71)*3600+MINUTE(G71)*60+SECOND(G71))/$J$3/60),"0")&amp;"."&amp;TEXT(MOD((HOUR(G71)*3600+MINUTE(G71)*60+SECOND(G71))/$J$3,60),"00")&amp;"/km"</f>
        <v>15.34/km</v>
      </c>
      <c r="I71" s="13">
        <f>G71-$G$5</f>
        <v>0.03438657407407407</v>
      </c>
      <c r="J71" s="13">
        <f>G71-INDEX($G$5:$G$414,MATCH(D71,$D$5:$D$414,0))</f>
        <v>0.03438657407407407</v>
      </c>
    </row>
    <row r="72" spans="1:10" ht="15" customHeight="1">
      <c r="A72" s="12">
        <v>68</v>
      </c>
      <c r="B72" s="41" t="s">
        <v>137</v>
      </c>
      <c r="C72" s="41" t="s">
        <v>138</v>
      </c>
      <c r="D72" s="12" t="s">
        <v>30</v>
      </c>
      <c r="E72" s="41" t="s">
        <v>44</v>
      </c>
      <c r="F72" s="24">
        <v>0.058402777777777776</v>
      </c>
      <c r="G72" s="24">
        <v>0.058402777777777776</v>
      </c>
      <c r="H72" s="12" t="str">
        <f>TEXT(INT((HOUR(G72)*3600+MINUTE(G72)*60+SECOND(G72))/$J$3/60),"0")&amp;"."&amp;TEXT(MOD((HOUR(G72)*3600+MINUTE(G72)*60+SECOND(G72))/$J$3,60),"00")&amp;"/km"</f>
        <v>15.34/km</v>
      </c>
      <c r="I72" s="13">
        <f>G72-$G$5</f>
        <v>0.03438657407407407</v>
      </c>
      <c r="J72" s="13">
        <f>G72-INDEX($G$5:$G$414,MATCH(D72,$D$5:$D$414,0))</f>
        <v>0.03438657407407407</v>
      </c>
    </row>
    <row r="73" spans="1:10" ht="15" customHeight="1">
      <c r="A73" s="30">
        <v>69</v>
      </c>
      <c r="B73" s="42" t="s">
        <v>139</v>
      </c>
      <c r="C73" s="42" t="s">
        <v>140</v>
      </c>
      <c r="D73" s="30" t="s">
        <v>30</v>
      </c>
      <c r="E73" s="42" t="s">
        <v>44</v>
      </c>
      <c r="F73" s="31">
        <v>0.058402777777777776</v>
      </c>
      <c r="G73" s="31">
        <v>0.058402777777777776</v>
      </c>
      <c r="H73" s="30" t="str">
        <f>TEXT(INT((HOUR(G73)*3600+MINUTE(G73)*60+SECOND(G73))/$J$3/60),"0")&amp;"."&amp;TEXT(MOD((HOUR(G73)*3600+MINUTE(G73)*60+SECOND(G73))/$J$3,60),"00")&amp;"/km"</f>
        <v>15.34/km</v>
      </c>
      <c r="I73" s="32">
        <f>G73-$G$5</f>
        <v>0.03438657407407407</v>
      </c>
      <c r="J73" s="32">
        <f>G73-INDEX($G$5:$G$414,MATCH(D73,$D$5:$D$414,0))</f>
        <v>0.03438657407407407</v>
      </c>
    </row>
  </sheetData>
  <sheetProtection/>
  <autoFilter ref="A4:J7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Mud Run Experience by Night</v>
      </c>
      <c r="B1" s="37"/>
      <c r="C1" s="38"/>
    </row>
    <row r="2" spans="1:3" ht="24" customHeight="1">
      <c r="A2" s="34" t="str">
        <f>Individuale!A2</f>
        <v>1ª edizione</v>
      </c>
      <c r="B2" s="34"/>
      <c r="C2" s="34"/>
    </row>
    <row r="3" spans="1:3" ht="24" customHeight="1">
      <c r="A3" s="39" t="str">
        <f>Individuale!A3</f>
        <v>Frosinone (FR) Italia - Domenica 27/09/2015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49</v>
      </c>
      <c r="C5" s="27">
        <v>9</v>
      </c>
    </row>
    <row r="6" spans="1:3" ht="15" customHeight="1">
      <c r="A6" s="18">
        <v>2</v>
      </c>
      <c r="B6" s="17" t="s">
        <v>44</v>
      </c>
      <c r="C6" s="28">
        <v>9</v>
      </c>
    </row>
    <row r="7" spans="1:3" ht="15" customHeight="1">
      <c r="A7" s="18">
        <v>3</v>
      </c>
      <c r="B7" s="17" t="s">
        <v>67</v>
      </c>
      <c r="C7" s="28">
        <v>6</v>
      </c>
    </row>
    <row r="8" spans="1:3" ht="15" customHeight="1">
      <c r="A8" s="18">
        <v>4</v>
      </c>
      <c r="B8" s="17" t="s">
        <v>47</v>
      </c>
      <c r="C8" s="28">
        <v>5</v>
      </c>
    </row>
    <row r="9" spans="1:3" ht="15" customHeight="1">
      <c r="A9" s="18">
        <v>5</v>
      </c>
      <c r="B9" s="17" t="s">
        <v>106</v>
      </c>
      <c r="C9" s="28">
        <v>5</v>
      </c>
    </row>
    <row r="10" spans="1:3" ht="15" customHeight="1">
      <c r="A10" s="18">
        <v>6</v>
      </c>
      <c r="B10" s="17" t="s">
        <v>31</v>
      </c>
      <c r="C10" s="28">
        <v>5</v>
      </c>
    </row>
    <row r="11" spans="1:3" ht="15" customHeight="1">
      <c r="A11" s="18">
        <v>7</v>
      </c>
      <c r="B11" s="17" t="s">
        <v>41</v>
      </c>
      <c r="C11" s="28">
        <v>4</v>
      </c>
    </row>
    <row r="12" spans="1:3" ht="15" customHeight="1">
      <c r="A12" s="18">
        <v>8</v>
      </c>
      <c r="B12" s="17" t="s">
        <v>52</v>
      </c>
      <c r="C12" s="28">
        <v>3</v>
      </c>
    </row>
    <row r="13" spans="1:3" ht="15" customHeight="1">
      <c r="A13" s="18">
        <v>9</v>
      </c>
      <c r="B13" s="17" t="s">
        <v>59</v>
      </c>
      <c r="C13" s="28">
        <v>3</v>
      </c>
    </row>
    <row r="14" spans="1:3" ht="15" customHeight="1">
      <c r="A14" s="18">
        <v>10</v>
      </c>
      <c r="B14" s="17" t="s">
        <v>79</v>
      </c>
      <c r="C14" s="28">
        <v>1</v>
      </c>
    </row>
    <row r="15" spans="1:3" ht="15" customHeight="1">
      <c r="A15" s="21">
        <v>11</v>
      </c>
      <c r="B15" s="16" t="s">
        <v>34</v>
      </c>
      <c r="C15" s="29">
        <v>19</v>
      </c>
    </row>
    <row r="16" ht="12.75">
      <c r="C16" s="2">
        <f>SUM(C5:C15)</f>
        <v>69</v>
      </c>
    </row>
  </sheetData>
  <sheetProtection/>
  <autoFilter ref="A4:C5">
    <sortState ref="A5:C16">
      <sortCondition descending="1" sortBy="value" ref="C5:C1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2015-10-04T18:37:05Z</dcterms:modified>
  <cp:category/>
  <cp:version/>
  <cp:contentType/>
  <cp:contentStatus/>
</cp:coreProperties>
</file>