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<sst xmlns="http://schemas.openxmlformats.org/spreadsheetml/2006/main" count="230" uniqueCount="123">
  <si>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</si>
  <si>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</si>
  <si>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</si>
  <si>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</si>
  <si>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</si>
  <si>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</si>
  <si>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</si>
  <si>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</si>
  <si>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</si>
  <si>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</si>
  <si>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</si>
  <si>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</si>
  <si>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ATLETICA CECCANO</t>
  </si>
  <si>
    <t>SM40</t>
  </si>
  <si>
    <t>SM55</t>
  </si>
  <si>
    <t>SM</t>
  </si>
  <si>
    <t>SM45</t>
  </si>
  <si>
    <t>SABINA MARATHON CLUB</t>
  </si>
  <si>
    <t>SM50</t>
  </si>
  <si>
    <t>A.S.D. PIANO MA ARRIVIAMO</t>
  </si>
  <si>
    <t>SM35</t>
  </si>
  <si>
    <t>A.S.D. ATLETICA TUSCULUM</t>
  </si>
  <si>
    <t>S.S. LAZIO ATLETICA LEGGERA</t>
  </si>
  <si>
    <t>SM60</t>
  </si>
  <si>
    <t>AMATORI PODISTICA TERNI</t>
  </si>
  <si>
    <t>G.S. BANCARI ROMANI</t>
  </si>
  <si>
    <t>SF40</t>
  </si>
  <si>
    <t>SF45</t>
  </si>
  <si>
    <t>ASD PODISTI ALTO SANNIO</t>
  </si>
  <si>
    <t>PUROSANGUE ATHLETICS CLUB</t>
  </si>
  <si>
    <t>1/2 MARATONA A STAFFETTA</t>
  </si>
  <si>
    <t>LBM SPORT TEAM</t>
  </si>
  <si>
    <t>SF50</t>
  </si>
  <si>
    <t>SM65</t>
  </si>
  <si>
    <t>A.S.D. RUNNERS RIETI TOUR</t>
  </si>
  <si>
    <t>SF35</t>
  </si>
  <si>
    <t>PODISTICA CIAMPINO</t>
  </si>
  <si>
    <t>ROMATLETICA SALARIA VILLAGE</t>
  </si>
  <si>
    <t>SM75</t>
  </si>
  <si>
    <t>A.S.D. AMATORI ATLETICA POMEZIA</t>
  </si>
  <si>
    <t>A.S.D. PODISTICA VEIO</t>
  </si>
  <si>
    <t>SF55</t>
  </si>
  <si>
    <t>ASD PODISTICA LUCO DEI MARSI</t>
  </si>
  <si>
    <t>ATL. L.A.G.O.S. DEI MARSI</t>
  </si>
  <si>
    <t>A.S.D. RUNNER'S ACADEMY</t>
  </si>
  <si>
    <t>ASD ROMA ECOMARATONA</t>
  </si>
  <si>
    <t>BIANCO MODA SPORT CIAMPINO ASD</t>
  </si>
  <si>
    <t>SM70</t>
  </si>
  <si>
    <t>SF65</t>
  </si>
  <si>
    <t>CORSA DEI SANTI</t>
  </si>
  <si>
    <t>Lunghissimo di Rieti ...</t>
  </si>
  <si>
    <t>2ª edizione</t>
  </si>
  <si>
    <t>Rieti (RI) Italia - Domenica 19/03/2017</t>
  </si>
  <si>
    <t>CERRONI UMBERTO</t>
  </si>
  <si>
    <t>ASD ATLETICO MONTEROTONDO</t>
  </si>
  <si>
    <t>CONTI EMANUELE</t>
  </si>
  <si>
    <t>MARTELLUCCI ENRICO</t>
  </si>
  <si>
    <t>A.S.D. CITTADUCALE RUNNERS CLUB</t>
  </si>
  <si>
    <t>BALDASSARRE DAVIDE</t>
  </si>
  <si>
    <t>VALERI LUCIANO</t>
  </si>
  <si>
    <t>GP ATLETICA FALERIA</t>
  </si>
  <si>
    <t>SCIFONI STEFANO</t>
  </si>
  <si>
    <t>A.S.D. TIBUR RUNNERS</t>
  </si>
  <si>
    <t>TAZZA GIORGIO</t>
  </si>
  <si>
    <t>IABONI GIOVANNI</t>
  </si>
  <si>
    <t>ROSSETTI ANDREA</t>
  </si>
  <si>
    <t>FESTUCCIA GIOVANNI</t>
  </si>
  <si>
    <t>GABRIELLI STEFANIA</t>
  </si>
  <si>
    <t>PEDUTO LUCILLA</t>
  </si>
  <si>
    <t>CORPO LIBERO TEAM RUNNING</t>
  </si>
  <si>
    <t>BENELLI PAOLO</t>
  </si>
  <si>
    <t>LANZI GIORGIO</t>
  </si>
  <si>
    <t>MARCELLINI MARCELLO</t>
  </si>
  <si>
    <t>VALERI ROBERTO</t>
  </si>
  <si>
    <t>MARTINO JACOPO</t>
  </si>
  <si>
    <t>ASD CIRCOLO MIN. AFFARI ESTERI</t>
  </si>
  <si>
    <t>FRANCESCHINI CHIARA</t>
  </si>
  <si>
    <t>PIPOLA VINCENZO</t>
  </si>
  <si>
    <t>NINI SABINA</t>
  </si>
  <si>
    <t>JACOANGELI MANUEL</t>
  </si>
  <si>
    <t>VIOLA LUCIANO ANTONIO</t>
  </si>
  <si>
    <t>GRIFONI EUGENIO</t>
  </si>
  <si>
    <t>ZERVOS THI KIM THU</t>
  </si>
  <si>
    <t>FORHANS TEAM</t>
  </si>
  <si>
    <t>JACOROSSI RAFFAELA</t>
  </si>
  <si>
    <t>SERI MASSIMO</t>
  </si>
  <si>
    <t>PALMUCCI RICCARDO</t>
  </si>
  <si>
    <t>CORTESE ANTONIO</t>
  </si>
  <si>
    <t>MARIGLIANI DANILO</t>
  </si>
  <si>
    <t>BORTOLONI NATALINO</t>
  </si>
  <si>
    <t>PUMPO ROSANNA</t>
  </si>
  <si>
    <t>CUMELLI TULLIO</t>
  </si>
  <si>
    <t>BATTISTELLI LIVIANO</t>
  </si>
  <si>
    <t>ZOLLI FELICE</t>
  </si>
  <si>
    <t>TOZZI ROSANNA</t>
  </si>
  <si>
    <t>BESTIACO MARINO</t>
  </si>
  <si>
    <t>CORSI NAIDA</t>
  </si>
  <si>
    <t>PRIORESCHI PATRIZIA</t>
  </si>
  <si>
    <t>COLLETTI VINCENZO</t>
  </si>
  <si>
    <t>DE MATTIA LUDOVICO</t>
  </si>
  <si>
    <t>FALCHI SILVIO</t>
  </si>
  <si>
    <t>POLINARI MARIA ROSA</t>
  </si>
  <si>
    <t>MARATEA DANIELA</t>
  </si>
  <si>
    <t>GIANNI VINCENZO</t>
  </si>
  <si>
    <t>SERARCANGELI PAOLO</t>
  </si>
  <si>
    <t>MAZZOCCHI PATRIZIA</t>
  </si>
  <si>
    <t>SF60</t>
  </si>
  <si>
    <t>PATRICOLOP SUSANNA</t>
  </si>
  <si>
    <t>STRIPE JENNIFER KATE ELIZAB</t>
  </si>
  <si>
    <t>ROSCETTI ROBERTO</t>
  </si>
  <si>
    <t>ZAPPONINI ALESSANDRO</t>
  </si>
  <si>
    <t>MOLINARI SERGIO</t>
  </si>
  <si>
    <t>CURATOLO MARIO</t>
  </si>
  <si>
    <t>CAMERTONI ANTONIO</t>
  </si>
  <si>
    <t>DE SANTIS MARIA PAOLA</t>
  </si>
  <si>
    <t>BIAGGETTI STEFANIA</t>
  </si>
  <si>
    <t>MATEROZZOLI PAOLO</t>
  </si>
  <si>
    <t>DEL NEGRO MICHELE</t>
  </si>
  <si>
    <t>VITINIA CORRIMONDO</t>
  </si>
  <si>
    <t>MICHELETTI DAVIDE</t>
  </si>
  <si>
    <t>PENTANGELO MARIO</t>
  </si>
  <si>
    <t>VEROLI FEDERICO</t>
  </si>
  <si>
    <t>MANCINI DOMENICO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</si>
</sst>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30" xfId="0" applyFont="1" applyFill="1" applyBorder="1" applyAlignment="1">
      <alignment vertical="center"/>
    </xf>
    <xf numFmtId="0" fontId="52" fillId="56" borderId="35" xfId="0" applyFont="1" applyFill="1" applyBorder="1" applyAlignment="1">
      <alignment vertical="center"/>
    </xf>
    <xf numFmtId="0" fontId="52" fillId="56" borderId="34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31" fillId="0" borderId="37" xfId="0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52" fillId="56" borderId="37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1" t="s">
        <v>50</v>
      </c>
      <c r="B1" s="32"/>
      <c r="C1" s="32"/>
      <c r="D1" s="32"/>
      <c r="E1" s="32"/>
      <c r="F1" s="32"/>
      <c r="G1" s="32"/>
      <c r="H1" s="32"/>
      <c r="I1" s="33"/>
    </row>
    <row r="2" spans="1:9" ht="24" customHeight="1">
      <c r="A2" s="34" t="s">
        <v>51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7" t="s">
        <v>52</v>
      </c>
      <c r="B3" s="38"/>
      <c r="C3" s="38"/>
      <c r="D3" s="38"/>
      <c r="E3" s="38"/>
      <c r="F3" s="38"/>
      <c r="G3" s="38"/>
      <c r="H3" s="3" t="s">
        <v>0</v>
      </c>
      <c r="I3" s="4">
        <v>22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3">
        <v>1</v>
      </c>
      <c r="B5" s="50" t="s">
        <v>53</v>
      </c>
      <c r="C5" s="47"/>
      <c r="D5" s="23" t="s">
        <v>18</v>
      </c>
      <c r="E5" s="44" t="s">
        <v>54</v>
      </c>
      <c r="F5" s="28">
        <v>0.06091435185185185</v>
      </c>
      <c r="G5" s="23" t="str">
        <f>TEXT(INT((HOUR(F5)*3600+MINUTE(F5)*60+SECOND(F5))/$I$3/60),"0")&amp;"."&amp;TEXT(MOD((HOUR(F5)*3600+MINUTE(F5)*60+SECOND(F5))/$I$3,60),"00")&amp;"/km"</f>
        <v>3.59/km</v>
      </c>
      <c r="H5" s="28">
        <f>F5-$F$5</f>
        <v>0</v>
      </c>
      <c r="I5" s="28">
        <f>F5-INDEX($F$5:$F$65,MATCH(D5,$D$5:$D$65,0))</f>
        <v>0</v>
      </c>
    </row>
    <row r="6" spans="1:9" s="10" customFormat="1" ht="15" customHeight="1">
      <c r="A6" s="15">
        <v>2</v>
      </c>
      <c r="B6" s="51" t="s">
        <v>55</v>
      </c>
      <c r="C6" s="48"/>
      <c r="D6" s="15" t="s">
        <v>15</v>
      </c>
      <c r="E6" s="45" t="s">
        <v>22</v>
      </c>
      <c r="F6" s="29">
        <v>0.06145833333333334</v>
      </c>
      <c r="G6" s="15" t="str">
        <f aca="true" t="shared" si="0" ref="G6:G21">TEXT(INT((HOUR(F6)*3600+MINUTE(F6)*60+SECOND(F6))/$I$3/60),"0")&amp;"."&amp;TEXT(MOD((HOUR(F6)*3600+MINUTE(F6)*60+SECOND(F6))/$I$3,60),"00")&amp;"/km"</f>
        <v>4.01/km</v>
      </c>
      <c r="H6" s="29">
        <f aca="true" t="shared" si="1" ref="H6:H21">F6-$F$5</f>
        <v>0.0005439814814814856</v>
      </c>
      <c r="I6" s="29">
        <f>F6-INDEX($F$5:$F$65,MATCH(D6,$D$5:$D$65,0))</f>
        <v>0</v>
      </c>
    </row>
    <row r="7" spans="1:9" s="10" customFormat="1" ht="15" customHeight="1">
      <c r="A7" s="15">
        <v>3</v>
      </c>
      <c r="B7" s="51" t="s">
        <v>56</v>
      </c>
      <c r="C7" s="48"/>
      <c r="D7" s="15" t="s">
        <v>20</v>
      </c>
      <c r="E7" s="45" t="s">
        <v>57</v>
      </c>
      <c r="F7" s="29">
        <v>0.06386574074074074</v>
      </c>
      <c r="G7" s="15" t="str">
        <f t="shared" si="0"/>
        <v>4.11/km</v>
      </c>
      <c r="H7" s="29">
        <f t="shared" si="1"/>
        <v>0.0029513888888888853</v>
      </c>
      <c r="I7" s="29">
        <f>F7-INDEX($F$5:$F$65,MATCH(D7,$D$5:$D$65,0))</f>
        <v>0</v>
      </c>
    </row>
    <row r="8" spans="1:9" s="10" customFormat="1" ht="15" customHeight="1">
      <c r="A8" s="15">
        <v>4</v>
      </c>
      <c r="B8" s="51" t="s">
        <v>58</v>
      </c>
      <c r="C8" s="48"/>
      <c r="D8" s="15" t="s">
        <v>16</v>
      </c>
      <c r="E8" s="45" t="s">
        <v>42</v>
      </c>
      <c r="F8" s="29">
        <v>0.06440972222222223</v>
      </c>
      <c r="G8" s="15" t="str">
        <f t="shared" si="0"/>
        <v>4.13/km</v>
      </c>
      <c r="H8" s="29">
        <f t="shared" si="1"/>
        <v>0.003495370370370378</v>
      </c>
      <c r="I8" s="29">
        <f>F8-INDEX($F$5:$F$65,MATCH(D8,$D$5:$D$65,0))</f>
        <v>0</v>
      </c>
    </row>
    <row r="9" spans="1:9" s="10" customFormat="1" ht="15" customHeight="1">
      <c r="A9" s="15">
        <v>5</v>
      </c>
      <c r="B9" s="51" t="s">
        <v>59</v>
      </c>
      <c r="C9" s="48"/>
      <c r="D9" s="15" t="s">
        <v>23</v>
      </c>
      <c r="E9" s="45" t="s">
        <v>60</v>
      </c>
      <c r="F9" s="29">
        <v>0.06465277777777778</v>
      </c>
      <c r="G9" s="15" t="str">
        <f t="shared" si="0"/>
        <v>4.14/km</v>
      </c>
      <c r="H9" s="29">
        <f t="shared" si="1"/>
        <v>0.0037384259259259298</v>
      </c>
      <c r="I9" s="29">
        <f>F9-INDEX($F$5:$F$65,MATCH(D9,$D$5:$D$65,0))</f>
        <v>0</v>
      </c>
    </row>
    <row r="10" spans="1:9" s="10" customFormat="1" ht="15" customHeight="1">
      <c r="A10" s="15">
        <v>6</v>
      </c>
      <c r="B10" s="51" t="s">
        <v>61</v>
      </c>
      <c r="C10" s="48"/>
      <c r="D10" s="15" t="s">
        <v>15</v>
      </c>
      <c r="E10" s="45" t="s">
        <v>62</v>
      </c>
      <c r="F10" s="29">
        <v>0.06480324074074074</v>
      </c>
      <c r="G10" s="15" t="str">
        <f t="shared" si="0"/>
        <v>4.15/km</v>
      </c>
      <c r="H10" s="29">
        <f t="shared" si="1"/>
        <v>0.003888888888888893</v>
      </c>
      <c r="I10" s="29">
        <f>F10-INDEX($F$5:$F$65,MATCH(D10,$D$5:$D$65,0))</f>
        <v>0.0033449074074074076</v>
      </c>
    </row>
    <row r="11" spans="1:9" s="10" customFormat="1" ht="15" customHeight="1">
      <c r="A11" s="15">
        <v>7</v>
      </c>
      <c r="B11" s="51" t="s">
        <v>63</v>
      </c>
      <c r="C11" s="48"/>
      <c r="D11" s="15" t="s">
        <v>14</v>
      </c>
      <c r="E11" s="45" t="s">
        <v>24</v>
      </c>
      <c r="F11" s="29">
        <v>0.06520833333333333</v>
      </c>
      <c r="G11" s="15" t="str">
        <f t="shared" si="0"/>
        <v>4.16/km</v>
      </c>
      <c r="H11" s="29">
        <f t="shared" si="1"/>
        <v>0.004293981481481475</v>
      </c>
      <c r="I11" s="29">
        <f>F11-INDEX($F$5:$F$65,MATCH(D11,$D$5:$D$65,0))</f>
        <v>0</v>
      </c>
    </row>
    <row r="12" spans="1:9" s="10" customFormat="1" ht="15" customHeight="1">
      <c r="A12" s="15">
        <v>8</v>
      </c>
      <c r="B12" s="51" t="s">
        <v>64</v>
      </c>
      <c r="C12" s="48"/>
      <c r="D12" s="15" t="s">
        <v>14</v>
      </c>
      <c r="E12" s="45" t="s">
        <v>42</v>
      </c>
      <c r="F12" s="29">
        <v>0.06755787037037037</v>
      </c>
      <c r="G12" s="15" t="str">
        <f t="shared" si="0"/>
        <v>4.25/km</v>
      </c>
      <c r="H12" s="29">
        <f t="shared" si="1"/>
        <v>0.006643518518518514</v>
      </c>
      <c r="I12" s="29">
        <f>F12-INDEX($F$5:$F$65,MATCH(D12,$D$5:$D$65,0))</f>
        <v>0.002349537037037039</v>
      </c>
    </row>
    <row r="13" spans="1:9" s="10" customFormat="1" ht="15" customHeight="1">
      <c r="A13" s="15">
        <v>9</v>
      </c>
      <c r="B13" s="51" t="s">
        <v>65</v>
      </c>
      <c r="C13" s="48"/>
      <c r="D13" s="15" t="s">
        <v>13</v>
      </c>
      <c r="E13" s="45" t="s">
        <v>57</v>
      </c>
      <c r="F13" s="29">
        <v>0.06872685185185186</v>
      </c>
      <c r="G13" s="15" t="str">
        <f t="shared" si="0"/>
        <v>4.30/km</v>
      </c>
      <c r="H13" s="29">
        <f t="shared" si="1"/>
        <v>0.007812500000000007</v>
      </c>
      <c r="I13" s="29">
        <f>F13-INDEX($F$5:$F$65,MATCH(D13,$D$5:$D$65,0))</f>
        <v>0</v>
      </c>
    </row>
    <row r="14" spans="1:9" s="10" customFormat="1" ht="15" customHeight="1">
      <c r="A14" s="15">
        <v>10</v>
      </c>
      <c r="B14" s="51" t="s">
        <v>66</v>
      </c>
      <c r="C14" s="48"/>
      <c r="D14" s="15" t="s">
        <v>16</v>
      </c>
      <c r="E14" s="45" t="s">
        <v>57</v>
      </c>
      <c r="F14" s="29">
        <v>0.0687962962962963</v>
      </c>
      <c r="G14" s="15" t="str">
        <f t="shared" si="0"/>
        <v>4.30/km</v>
      </c>
      <c r="H14" s="29">
        <f t="shared" si="1"/>
        <v>0.007881944444444448</v>
      </c>
      <c r="I14" s="29">
        <f>F14-INDEX($F$5:$F$65,MATCH(D14,$D$5:$D$65,0))</f>
        <v>0.0043865740740740705</v>
      </c>
    </row>
    <row r="15" spans="1:9" s="10" customFormat="1" ht="15" customHeight="1">
      <c r="A15" s="15">
        <v>11</v>
      </c>
      <c r="B15" s="51" t="s">
        <v>67</v>
      </c>
      <c r="C15" s="48"/>
      <c r="D15" s="15" t="s">
        <v>26</v>
      </c>
      <c r="E15" s="45" t="s">
        <v>44</v>
      </c>
      <c r="F15" s="29">
        <v>0.06984953703703704</v>
      </c>
      <c r="G15" s="15" t="str">
        <f t="shared" si="0"/>
        <v>4.34/km</v>
      </c>
      <c r="H15" s="29">
        <f t="shared" si="1"/>
        <v>0.008935185185185192</v>
      </c>
      <c r="I15" s="29">
        <f>F15-INDEX($F$5:$F$65,MATCH(D15,$D$5:$D$65,0))</f>
        <v>0</v>
      </c>
    </row>
    <row r="16" spans="1:9" s="10" customFormat="1" ht="15" customHeight="1">
      <c r="A16" s="15">
        <v>12</v>
      </c>
      <c r="B16" s="51" t="s">
        <v>68</v>
      </c>
      <c r="C16" s="48"/>
      <c r="D16" s="15" t="s">
        <v>26</v>
      </c>
      <c r="E16" s="45" t="s">
        <v>69</v>
      </c>
      <c r="F16" s="29">
        <v>0.07057870370370371</v>
      </c>
      <c r="G16" s="15" t="str">
        <f t="shared" si="0"/>
        <v>4.37/km</v>
      </c>
      <c r="H16" s="29">
        <f t="shared" si="1"/>
        <v>0.009664351851851861</v>
      </c>
      <c r="I16" s="29">
        <f>F16-INDEX($F$5:$F$65,MATCH(D16,$D$5:$D$65,0))</f>
        <v>0.0007291666666666696</v>
      </c>
    </row>
    <row r="17" spans="1:9" s="10" customFormat="1" ht="15" customHeight="1">
      <c r="A17" s="15">
        <v>13</v>
      </c>
      <c r="B17" s="51" t="s">
        <v>70</v>
      </c>
      <c r="C17" s="48"/>
      <c r="D17" s="15" t="s">
        <v>13</v>
      </c>
      <c r="E17" s="45" t="s">
        <v>30</v>
      </c>
      <c r="F17" s="29">
        <v>0.0722337962962963</v>
      </c>
      <c r="G17" s="15" t="str">
        <f t="shared" si="0"/>
        <v>4.44/km</v>
      </c>
      <c r="H17" s="29">
        <f t="shared" si="1"/>
        <v>0.011319444444444444</v>
      </c>
      <c r="I17" s="29">
        <f>F17-INDEX($F$5:$F$65,MATCH(D17,$D$5:$D$65,0))</f>
        <v>0.0035069444444444375</v>
      </c>
    </row>
    <row r="18" spans="1:9" s="10" customFormat="1" ht="15" customHeight="1">
      <c r="A18" s="15">
        <v>14</v>
      </c>
      <c r="B18" s="51" t="s">
        <v>71</v>
      </c>
      <c r="C18" s="48"/>
      <c r="D18" s="15" t="s">
        <v>23</v>
      </c>
      <c r="E18" s="45" t="s">
        <v>31</v>
      </c>
      <c r="F18" s="29">
        <v>0.07247685185185186</v>
      </c>
      <c r="G18" s="15" t="str">
        <f t="shared" si="0"/>
        <v>4.45/km</v>
      </c>
      <c r="H18" s="29">
        <f t="shared" si="1"/>
        <v>0.01156250000000001</v>
      </c>
      <c r="I18" s="29">
        <f>F18-INDEX($F$5:$F$65,MATCH(D18,$D$5:$D$65,0))</f>
        <v>0.00782407407407408</v>
      </c>
    </row>
    <row r="19" spans="1:9" s="10" customFormat="1" ht="15" customHeight="1">
      <c r="A19" s="15">
        <v>15</v>
      </c>
      <c r="B19" s="51" t="s">
        <v>72</v>
      </c>
      <c r="C19" s="48"/>
      <c r="D19" s="15" t="s">
        <v>14</v>
      </c>
      <c r="E19" s="45" t="s">
        <v>17</v>
      </c>
      <c r="F19" s="29">
        <v>0.07457175925925925</v>
      </c>
      <c r="G19" s="15" t="str">
        <f t="shared" si="0"/>
        <v>4.53/km</v>
      </c>
      <c r="H19" s="29">
        <f t="shared" si="1"/>
        <v>0.013657407407407403</v>
      </c>
      <c r="I19" s="29">
        <f>F19-INDEX($F$5:$F$65,MATCH(D19,$D$5:$D$65,0))</f>
        <v>0.009363425925925928</v>
      </c>
    </row>
    <row r="20" spans="1:9" s="10" customFormat="1" ht="15" customHeight="1">
      <c r="A20" s="15">
        <v>16</v>
      </c>
      <c r="B20" s="51" t="s">
        <v>73</v>
      </c>
      <c r="C20" s="48"/>
      <c r="D20" s="15" t="s">
        <v>18</v>
      </c>
      <c r="E20" s="45" t="s">
        <v>24</v>
      </c>
      <c r="F20" s="29">
        <v>0.07545138888888889</v>
      </c>
      <c r="G20" s="15" t="str">
        <f t="shared" si="0"/>
        <v>4.56/km</v>
      </c>
      <c r="H20" s="29">
        <f t="shared" si="1"/>
        <v>0.014537037037037036</v>
      </c>
      <c r="I20" s="29">
        <f>F20-INDEX($F$5:$F$65,MATCH(D20,$D$5:$D$65,0))</f>
        <v>0.014537037037037036</v>
      </c>
    </row>
    <row r="21" spans="1:9" ht="15" customHeight="1">
      <c r="A21" s="15">
        <v>17</v>
      </c>
      <c r="B21" s="51" t="s">
        <v>74</v>
      </c>
      <c r="C21" s="48"/>
      <c r="D21" s="15" t="s">
        <v>13</v>
      </c>
      <c r="E21" s="45" t="s">
        <v>75</v>
      </c>
      <c r="F21" s="29">
        <v>0.0756712962962963</v>
      </c>
      <c r="G21" s="15" t="str">
        <f t="shared" si="0"/>
        <v>4.57/km</v>
      </c>
      <c r="H21" s="29">
        <f t="shared" si="1"/>
        <v>0.014756944444444454</v>
      </c>
      <c r="I21" s="29">
        <f>F21-INDEX($F$5:$F$65,MATCH(D21,$D$5:$D$65,0))</f>
        <v>0.0069444444444444475</v>
      </c>
    </row>
    <row r="22" spans="1:9" ht="15" customHeight="1">
      <c r="A22" s="15">
        <v>18</v>
      </c>
      <c r="B22" s="51" t="s">
        <v>76</v>
      </c>
      <c r="C22" s="48"/>
      <c r="D22" s="15" t="s">
        <v>26</v>
      </c>
      <c r="E22" s="45" t="s">
        <v>25</v>
      </c>
      <c r="F22" s="29">
        <v>0.07590277777777778</v>
      </c>
      <c r="G22" s="15" t="str">
        <f aca="true" t="shared" si="2" ref="G22:G32">TEXT(INT((HOUR(F22)*3600+MINUTE(F22)*60+SECOND(F22))/$I$3/60),"0")&amp;"."&amp;TEXT(MOD((HOUR(F22)*3600+MINUTE(F22)*60+SECOND(F22))/$I$3,60),"00")&amp;"/km"</f>
        <v>4.58/km</v>
      </c>
      <c r="H22" s="29">
        <f aca="true" t="shared" si="3" ref="H22:H32">F22-$F$5</f>
        <v>0.014988425925925926</v>
      </c>
      <c r="I22" s="29">
        <f>F22-INDEX($F$5:$F$65,MATCH(D22,$D$5:$D$65,0))</f>
        <v>0.006053240740740734</v>
      </c>
    </row>
    <row r="23" spans="1:9" ht="15" customHeight="1">
      <c r="A23" s="15">
        <v>19</v>
      </c>
      <c r="B23" s="51" t="s">
        <v>77</v>
      </c>
      <c r="C23" s="48"/>
      <c r="D23" s="15" t="s">
        <v>23</v>
      </c>
      <c r="E23" s="45" t="s">
        <v>31</v>
      </c>
      <c r="F23" s="29">
        <v>0.07601851851851853</v>
      </c>
      <c r="G23" s="15" t="str">
        <f t="shared" si="2"/>
        <v>4.59/km</v>
      </c>
      <c r="H23" s="29">
        <f t="shared" si="3"/>
        <v>0.015104166666666675</v>
      </c>
      <c r="I23" s="29">
        <f>F23-INDEX($F$5:$F$65,MATCH(D23,$D$5:$D$65,0))</f>
        <v>0.011365740740740746</v>
      </c>
    </row>
    <row r="24" spans="1:9" ht="15" customHeight="1">
      <c r="A24" s="15">
        <v>20</v>
      </c>
      <c r="B24" s="51" t="s">
        <v>78</v>
      </c>
      <c r="C24" s="48"/>
      <c r="D24" s="15" t="s">
        <v>27</v>
      </c>
      <c r="E24" s="45" t="s">
        <v>24</v>
      </c>
      <c r="F24" s="29">
        <v>0.07644675925925926</v>
      </c>
      <c r="G24" s="15" t="str">
        <f t="shared" si="2"/>
        <v>5.00/km</v>
      </c>
      <c r="H24" s="29">
        <f t="shared" si="3"/>
        <v>0.015532407407407404</v>
      </c>
      <c r="I24" s="29">
        <f>F24-INDEX($F$5:$F$65,MATCH(D24,$D$5:$D$65,0))</f>
        <v>0</v>
      </c>
    </row>
    <row r="25" spans="1:9" ht="15" customHeight="1">
      <c r="A25" s="15">
        <v>21</v>
      </c>
      <c r="B25" s="51" t="s">
        <v>79</v>
      </c>
      <c r="C25" s="48"/>
      <c r="D25" s="15" t="s">
        <v>14</v>
      </c>
      <c r="E25" s="45" t="s">
        <v>75</v>
      </c>
      <c r="F25" s="29">
        <v>0.07680555555555556</v>
      </c>
      <c r="G25" s="15" t="str">
        <f t="shared" si="2"/>
        <v>5.02/km</v>
      </c>
      <c r="H25" s="29">
        <f t="shared" si="3"/>
        <v>0.015891203703703706</v>
      </c>
      <c r="I25" s="29">
        <f>F25-INDEX($F$5:$F$65,MATCH(D25,$D$5:$D$65,0))</f>
        <v>0.011597222222222231</v>
      </c>
    </row>
    <row r="26" spans="1:9" ht="15" customHeight="1">
      <c r="A26" s="15">
        <v>22</v>
      </c>
      <c r="B26" s="51" t="s">
        <v>80</v>
      </c>
      <c r="C26" s="48"/>
      <c r="D26" s="15" t="s">
        <v>23</v>
      </c>
      <c r="E26" s="45" t="s">
        <v>43</v>
      </c>
      <c r="F26" s="29">
        <v>0.07799768518518518</v>
      </c>
      <c r="G26" s="15" t="str">
        <f t="shared" si="2"/>
        <v>5.06/km</v>
      </c>
      <c r="H26" s="29">
        <f t="shared" si="3"/>
        <v>0.017083333333333332</v>
      </c>
      <c r="I26" s="29">
        <f>F26-INDEX($F$5:$F$65,MATCH(D26,$D$5:$D$65,0))</f>
        <v>0.013344907407407403</v>
      </c>
    </row>
    <row r="27" spans="1:9" ht="15" customHeight="1">
      <c r="A27" s="15">
        <v>23</v>
      </c>
      <c r="B27" s="51" t="s">
        <v>81</v>
      </c>
      <c r="C27" s="48"/>
      <c r="D27" s="15" t="s">
        <v>13</v>
      </c>
      <c r="E27" s="45" t="s">
        <v>34</v>
      </c>
      <c r="F27" s="29">
        <v>0.07805555555555556</v>
      </c>
      <c r="G27" s="15" t="str">
        <f t="shared" si="2"/>
        <v>5.07/km</v>
      </c>
      <c r="H27" s="29">
        <f t="shared" si="3"/>
        <v>0.017141203703703707</v>
      </c>
      <c r="I27" s="29">
        <f>F27-INDEX($F$5:$F$65,MATCH(D27,$D$5:$D$65,0))</f>
        <v>0.0093287037037037</v>
      </c>
    </row>
    <row r="28" spans="1:9" ht="15" customHeight="1">
      <c r="A28" s="15">
        <v>24</v>
      </c>
      <c r="B28" s="51" t="s">
        <v>82</v>
      </c>
      <c r="C28" s="48"/>
      <c r="D28" s="15" t="s">
        <v>32</v>
      </c>
      <c r="E28" s="45" t="s">
        <v>83</v>
      </c>
      <c r="F28" s="29">
        <v>0.07833333333333332</v>
      </c>
      <c r="G28" s="15" t="str">
        <f t="shared" si="2"/>
        <v>5.08/km</v>
      </c>
      <c r="H28" s="29">
        <f t="shared" si="3"/>
        <v>0.017418981481481473</v>
      </c>
      <c r="I28" s="29">
        <f>F28-INDEX($F$5:$F$65,MATCH(D28,$D$5:$D$65,0))</f>
        <v>0</v>
      </c>
    </row>
    <row r="29" spans="1:9" ht="15" customHeight="1">
      <c r="A29" s="15">
        <v>25</v>
      </c>
      <c r="B29" s="51" t="s">
        <v>84</v>
      </c>
      <c r="C29" s="48"/>
      <c r="D29" s="15" t="s">
        <v>32</v>
      </c>
      <c r="E29" s="45" t="s">
        <v>37</v>
      </c>
      <c r="F29" s="29">
        <v>0.07898148148148149</v>
      </c>
      <c r="G29" s="15" t="str">
        <f t="shared" si="2"/>
        <v>5.10/km</v>
      </c>
      <c r="H29" s="29">
        <f t="shared" si="3"/>
        <v>0.018067129629629634</v>
      </c>
      <c r="I29" s="29">
        <f>F29-INDEX($F$5:$F$65,MATCH(D29,$D$5:$D$65,0))</f>
        <v>0.0006481481481481616</v>
      </c>
    </row>
    <row r="30" spans="1:9" ht="15" customHeight="1">
      <c r="A30" s="15">
        <v>26</v>
      </c>
      <c r="B30" s="51" t="s">
        <v>85</v>
      </c>
      <c r="C30" s="48"/>
      <c r="D30" s="15" t="s">
        <v>14</v>
      </c>
      <c r="E30" s="45" t="s">
        <v>37</v>
      </c>
      <c r="F30" s="29">
        <v>0.07939814814814815</v>
      </c>
      <c r="G30" s="15" t="str">
        <f t="shared" si="2"/>
        <v>5.12/km</v>
      </c>
      <c r="H30" s="29">
        <f t="shared" si="3"/>
        <v>0.018483796296296297</v>
      </c>
      <c r="I30" s="29">
        <f>F30-INDEX($F$5:$F$65,MATCH(D30,$D$5:$D$65,0))</f>
        <v>0.014189814814814822</v>
      </c>
    </row>
    <row r="31" spans="1:9" ht="15" customHeight="1">
      <c r="A31" s="15">
        <v>27</v>
      </c>
      <c r="B31" s="51" t="s">
        <v>86</v>
      </c>
      <c r="C31" s="48"/>
      <c r="D31" s="15" t="s">
        <v>14</v>
      </c>
      <c r="E31" s="45" t="s">
        <v>25</v>
      </c>
      <c r="F31" s="29">
        <v>0.08049768518518519</v>
      </c>
      <c r="G31" s="15" t="str">
        <f t="shared" si="2"/>
        <v>5.16/km</v>
      </c>
      <c r="H31" s="29">
        <f t="shared" si="3"/>
        <v>0.019583333333333335</v>
      </c>
      <c r="I31" s="29">
        <f>F31-INDEX($F$5:$F$65,MATCH(D31,$D$5:$D$65,0))</f>
        <v>0.01528935185185186</v>
      </c>
    </row>
    <row r="32" spans="1:9" ht="15" customHeight="1">
      <c r="A32" s="15">
        <v>28</v>
      </c>
      <c r="B32" s="51" t="s">
        <v>87</v>
      </c>
      <c r="C32" s="48"/>
      <c r="D32" s="15" t="s">
        <v>23</v>
      </c>
      <c r="E32" s="45" t="s">
        <v>36</v>
      </c>
      <c r="F32" s="29">
        <v>0.08059027777777777</v>
      </c>
      <c r="G32" s="15" t="str">
        <f t="shared" si="2"/>
        <v>5.17/km</v>
      </c>
      <c r="H32" s="29">
        <f t="shared" si="3"/>
        <v>0.019675925925925923</v>
      </c>
      <c r="I32" s="29">
        <f>F32-INDEX($F$5:$F$65,MATCH(D32,$D$5:$D$65,0))</f>
        <v>0.015937499999999993</v>
      </c>
    </row>
    <row r="33" spans="1:9" ht="15" customHeight="1">
      <c r="A33" s="15">
        <v>29</v>
      </c>
      <c r="B33" s="51" t="s">
        <v>88</v>
      </c>
      <c r="C33" s="48"/>
      <c r="D33" s="15" t="s">
        <v>14</v>
      </c>
      <c r="E33" s="45" t="s">
        <v>40</v>
      </c>
      <c r="F33" s="29">
        <v>0.08060185185185186</v>
      </c>
      <c r="G33" s="15" t="str">
        <f aca="true" t="shared" si="4" ref="G33:G38">TEXT(INT((HOUR(F33)*3600+MINUTE(F33)*60+SECOND(F33))/$I$3/60),"0")&amp;"."&amp;TEXT(MOD((HOUR(F33)*3600+MINUTE(F33)*60+SECOND(F33))/$I$3,60),"00")&amp;"/km"</f>
        <v>5.17/km</v>
      </c>
      <c r="H33" s="29">
        <f aca="true" t="shared" si="5" ref="H33:H38">F33-$F$5</f>
        <v>0.019687500000000004</v>
      </c>
      <c r="I33" s="29">
        <f>F33-INDEX($F$5:$F$65,MATCH(D33,$D$5:$D$65,0))</f>
        <v>0.015393518518518529</v>
      </c>
    </row>
    <row r="34" spans="1:9" ht="15" customHeight="1">
      <c r="A34" s="16">
        <v>30</v>
      </c>
      <c r="B34" s="53" t="s">
        <v>89</v>
      </c>
      <c r="C34" s="54"/>
      <c r="D34" s="16" t="s">
        <v>33</v>
      </c>
      <c r="E34" s="55" t="s">
        <v>11</v>
      </c>
      <c r="F34" s="30">
        <v>0.08134259259259259</v>
      </c>
      <c r="G34" s="16" t="str">
        <f t="shared" si="4"/>
        <v>5.19/km</v>
      </c>
      <c r="H34" s="30">
        <f t="shared" si="5"/>
        <v>0.02042824074074074</v>
      </c>
      <c r="I34" s="30">
        <f>F34-INDEX($F$5:$F$65,MATCH(D34,$D$5:$D$65,0))</f>
        <v>0</v>
      </c>
    </row>
    <row r="35" spans="1:9" ht="15" customHeight="1">
      <c r="A35" s="15">
        <v>31</v>
      </c>
      <c r="B35" s="51" t="s">
        <v>90</v>
      </c>
      <c r="C35" s="48"/>
      <c r="D35" s="15" t="s">
        <v>32</v>
      </c>
      <c r="E35" s="45" t="s">
        <v>40</v>
      </c>
      <c r="F35" s="29">
        <v>0.08177083333333333</v>
      </c>
      <c r="G35" s="15" t="str">
        <f t="shared" si="4"/>
        <v>5.21/km</v>
      </c>
      <c r="H35" s="29">
        <f t="shared" si="5"/>
        <v>0.020856481481481483</v>
      </c>
      <c r="I35" s="29">
        <f>F35-INDEX($F$5:$F$65,MATCH(D35,$D$5:$D$65,0))</f>
        <v>0.00343750000000001</v>
      </c>
    </row>
    <row r="36" spans="1:9" ht="15" customHeight="1">
      <c r="A36" s="15">
        <v>32</v>
      </c>
      <c r="B36" s="51" t="s">
        <v>91</v>
      </c>
      <c r="C36" s="48"/>
      <c r="D36" s="15" t="s">
        <v>33</v>
      </c>
      <c r="E36" s="45" t="s">
        <v>46</v>
      </c>
      <c r="F36" s="29">
        <v>0.08180555555555556</v>
      </c>
      <c r="G36" s="15" t="str">
        <f t="shared" si="4"/>
        <v>5.21/km</v>
      </c>
      <c r="H36" s="29">
        <f t="shared" si="5"/>
        <v>0.02089120370370371</v>
      </c>
      <c r="I36" s="29">
        <f>F36-INDEX($F$5:$F$65,MATCH(D36,$D$5:$D$65,0))</f>
        <v>0.00046296296296297057</v>
      </c>
    </row>
    <row r="37" spans="1:9" ht="15" customHeight="1">
      <c r="A37" s="15">
        <v>33</v>
      </c>
      <c r="B37" s="51" t="s">
        <v>92</v>
      </c>
      <c r="C37" s="48"/>
      <c r="D37" s="15" t="s">
        <v>47</v>
      </c>
      <c r="E37" s="45" t="s">
        <v>49</v>
      </c>
      <c r="F37" s="29">
        <v>0.08187499999999999</v>
      </c>
      <c r="G37" s="15" t="str">
        <f t="shared" si="4"/>
        <v>5.22/km</v>
      </c>
      <c r="H37" s="29">
        <f t="shared" si="5"/>
        <v>0.020960648148148138</v>
      </c>
      <c r="I37" s="29">
        <f>F37-INDEX($F$5:$F$65,MATCH(D37,$D$5:$D$65,0))</f>
        <v>0</v>
      </c>
    </row>
    <row r="38" spans="1:9" ht="15" customHeight="1">
      <c r="A38" s="15">
        <v>34</v>
      </c>
      <c r="B38" s="51" t="s">
        <v>93</v>
      </c>
      <c r="C38" s="48"/>
      <c r="D38" s="15" t="s">
        <v>16</v>
      </c>
      <c r="E38" s="45" t="s">
        <v>12</v>
      </c>
      <c r="F38" s="29">
        <v>0.08202546296296297</v>
      </c>
      <c r="G38" s="15" t="str">
        <f t="shared" si="4"/>
        <v>5.22/km</v>
      </c>
      <c r="H38" s="29">
        <f t="shared" si="5"/>
        <v>0.021111111111111115</v>
      </c>
      <c r="I38" s="29">
        <f>F38-INDEX($F$5:$F$65,MATCH(D38,$D$5:$D$65,0))</f>
        <v>0.017615740740740737</v>
      </c>
    </row>
    <row r="39" spans="1:9" ht="15" customHeight="1">
      <c r="A39" s="15">
        <v>35</v>
      </c>
      <c r="B39" s="51" t="s">
        <v>94</v>
      </c>
      <c r="C39" s="48"/>
      <c r="D39" s="15" t="s">
        <v>35</v>
      </c>
      <c r="E39" s="45" t="s">
        <v>28</v>
      </c>
      <c r="F39" s="29">
        <v>0.08354166666666667</v>
      </c>
      <c r="G39" s="15" t="str">
        <f aca="true" t="shared" si="6" ref="G39:G44">TEXT(INT((HOUR(F39)*3600+MINUTE(F39)*60+SECOND(F39))/$I$3/60),"0")&amp;"."&amp;TEXT(MOD((HOUR(F39)*3600+MINUTE(F39)*60+SECOND(F39))/$I$3,60),"00")&amp;"/km"</f>
        <v>5.28/km</v>
      </c>
      <c r="H39" s="29">
        <f aca="true" t="shared" si="7" ref="H39:H44">F39-$F$5</f>
        <v>0.022627314814814815</v>
      </c>
      <c r="I39" s="29">
        <f>F39-INDEX($F$5:$F$65,MATCH(D39,$D$5:$D$65,0))</f>
        <v>0</v>
      </c>
    </row>
    <row r="40" spans="1:9" ht="15" customHeight="1">
      <c r="A40" s="15">
        <v>36</v>
      </c>
      <c r="B40" s="51" t="s">
        <v>95</v>
      </c>
      <c r="C40" s="48"/>
      <c r="D40" s="15" t="s">
        <v>23</v>
      </c>
      <c r="E40" s="45" t="s">
        <v>83</v>
      </c>
      <c r="F40" s="29">
        <v>0.08396990740740741</v>
      </c>
      <c r="G40" s="15" t="str">
        <f t="shared" si="6"/>
        <v>5.30/km</v>
      </c>
      <c r="H40" s="29">
        <f t="shared" si="7"/>
        <v>0.02305555555555556</v>
      </c>
      <c r="I40" s="29">
        <f>F40-INDEX($F$5:$F$65,MATCH(D40,$D$5:$D$65,0))</f>
        <v>0.01931712962962963</v>
      </c>
    </row>
    <row r="41" spans="1:9" ht="15" customHeight="1">
      <c r="A41" s="15">
        <v>37</v>
      </c>
      <c r="B41" s="51" t="s">
        <v>96</v>
      </c>
      <c r="C41" s="48"/>
      <c r="D41" s="15" t="s">
        <v>35</v>
      </c>
      <c r="E41" s="45" t="s">
        <v>24</v>
      </c>
      <c r="F41" s="29">
        <v>0.08416666666666667</v>
      </c>
      <c r="G41" s="15" t="str">
        <f t="shared" si="6"/>
        <v>5.31/km</v>
      </c>
      <c r="H41" s="29">
        <f t="shared" si="7"/>
        <v>0.023252314814814816</v>
      </c>
      <c r="I41" s="29">
        <f>F41-INDEX($F$5:$F$65,MATCH(D41,$D$5:$D$65,0))</f>
        <v>0.0006250000000000006</v>
      </c>
    </row>
    <row r="42" spans="1:9" ht="15" customHeight="1">
      <c r="A42" s="15">
        <v>38</v>
      </c>
      <c r="B42" s="51" t="s">
        <v>97</v>
      </c>
      <c r="C42" s="48"/>
      <c r="D42" s="15" t="s">
        <v>32</v>
      </c>
      <c r="E42" s="45" t="s">
        <v>40</v>
      </c>
      <c r="F42" s="29">
        <v>0.08443287037037038</v>
      </c>
      <c r="G42" s="15" t="str">
        <f t="shared" si="6"/>
        <v>5.32/km</v>
      </c>
      <c r="H42" s="29">
        <f t="shared" si="7"/>
        <v>0.02351851851851853</v>
      </c>
      <c r="I42" s="29">
        <f>F42-INDEX($F$5:$F$65,MATCH(D42,$D$5:$D$65,0))</f>
        <v>0.006099537037037056</v>
      </c>
    </row>
    <row r="43" spans="1:9" ht="15" customHeight="1">
      <c r="A43" s="15">
        <v>39</v>
      </c>
      <c r="B43" s="51" t="s">
        <v>98</v>
      </c>
      <c r="C43" s="48"/>
      <c r="D43" s="15" t="s">
        <v>18</v>
      </c>
      <c r="E43" s="45" t="s">
        <v>57</v>
      </c>
      <c r="F43" s="29">
        <v>0.08773148148148148</v>
      </c>
      <c r="G43" s="15" t="str">
        <f t="shared" si="6"/>
        <v>5.45/km</v>
      </c>
      <c r="H43" s="29">
        <f t="shared" si="7"/>
        <v>0.026817129629629628</v>
      </c>
      <c r="I43" s="29">
        <f>F43-INDEX($F$5:$F$65,MATCH(D43,$D$5:$D$65,0))</f>
        <v>0.026817129629629628</v>
      </c>
    </row>
    <row r="44" spans="1:9" ht="15" customHeight="1">
      <c r="A44" s="15">
        <v>40</v>
      </c>
      <c r="B44" s="51" t="s">
        <v>99</v>
      </c>
      <c r="C44" s="48"/>
      <c r="D44" s="15" t="s">
        <v>33</v>
      </c>
      <c r="E44" s="45" t="s">
        <v>40</v>
      </c>
      <c r="F44" s="29">
        <v>0.08935185185185185</v>
      </c>
      <c r="G44" s="15" t="str">
        <f t="shared" si="6"/>
        <v>5.51/km</v>
      </c>
      <c r="H44" s="29">
        <f t="shared" si="7"/>
        <v>0.028437499999999998</v>
      </c>
      <c r="I44" s="29">
        <f>F44-INDEX($F$5:$F$65,MATCH(D44,$D$5:$D$65,0))</f>
        <v>0.008009259259259258</v>
      </c>
    </row>
    <row r="45" spans="1:9" ht="15" customHeight="1">
      <c r="A45" s="15">
        <v>41</v>
      </c>
      <c r="B45" s="51" t="s">
        <v>100</v>
      </c>
      <c r="C45" s="48"/>
      <c r="D45" s="15" t="s">
        <v>47</v>
      </c>
      <c r="E45" s="45" t="s">
        <v>24</v>
      </c>
      <c r="F45" s="29">
        <v>0.09083333333333334</v>
      </c>
      <c r="G45" s="15" t="str">
        <f>TEXT(INT((HOUR(F45)*3600+MINUTE(F45)*60+SECOND(F45))/$I$3/60),"0")&amp;"."&amp;TEXT(MOD((HOUR(F45)*3600+MINUTE(F45)*60+SECOND(F45))/$I$3,60),"00")&amp;"/km"</f>
        <v>5.57/km</v>
      </c>
      <c r="H45" s="29">
        <f>F45-$F$5</f>
        <v>0.029918981481481484</v>
      </c>
      <c r="I45" s="29">
        <f>F45-INDEX($F$5:$F$65,MATCH(D45,$D$5:$D$65,0))</f>
        <v>0.008958333333333346</v>
      </c>
    </row>
    <row r="46" spans="1:9" ht="15" customHeight="1">
      <c r="A46" s="15">
        <v>42</v>
      </c>
      <c r="B46" s="51" t="s">
        <v>101</v>
      </c>
      <c r="C46" s="48"/>
      <c r="D46" s="15" t="s">
        <v>32</v>
      </c>
      <c r="E46" s="45" t="s">
        <v>40</v>
      </c>
      <c r="F46" s="29">
        <v>0.09193287037037036</v>
      </c>
      <c r="G46" s="15" t="str">
        <f>TEXT(INT((HOUR(F46)*3600+MINUTE(F46)*60+SECOND(F46))/$I$3/60),"0")&amp;"."&amp;TEXT(MOD((HOUR(F46)*3600+MINUTE(F46)*60+SECOND(F46))/$I$3,60),"00")&amp;"/km"</f>
        <v>6.01/km</v>
      </c>
      <c r="H46" s="29">
        <f>F46-$F$5</f>
        <v>0.031018518518518508</v>
      </c>
      <c r="I46" s="29">
        <f>F46-INDEX($F$5:$F$65,MATCH(D46,$D$5:$D$65,0))</f>
        <v>0.013599537037037035</v>
      </c>
    </row>
    <row r="47" spans="1:9" ht="15" customHeight="1">
      <c r="A47" s="15">
        <v>43</v>
      </c>
      <c r="B47" s="51" t="s">
        <v>102</v>
      </c>
      <c r="C47" s="48"/>
      <c r="D47" s="15" t="s">
        <v>32</v>
      </c>
      <c r="E47" s="45" t="s">
        <v>19</v>
      </c>
      <c r="F47" s="29">
        <v>0.09472222222222222</v>
      </c>
      <c r="G47" s="15" t="str">
        <f>TEXT(INT((HOUR(F47)*3600+MINUTE(F47)*60+SECOND(F47))/$I$3/60),"0")&amp;"."&amp;TEXT(MOD((HOUR(F47)*3600+MINUTE(F47)*60+SECOND(F47))/$I$3,60),"00")&amp;"/km"</f>
        <v>6.12/km</v>
      </c>
      <c r="H47" s="29">
        <f>F47-$F$5</f>
        <v>0.03380787037037037</v>
      </c>
      <c r="I47" s="29">
        <f>F47-INDEX($F$5:$F$65,MATCH(D47,$D$5:$D$65,0))</f>
        <v>0.016388888888888897</v>
      </c>
    </row>
    <row r="48" spans="1:9" ht="15" customHeight="1">
      <c r="A48" s="15">
        <v>44</v>
      </c>
      <c r="B48" s="51" t="s">
        <v>103</v>
      </c>
      <c r="C48" s="48"/>
      <c r="D48" s="15" t="s">
        <v>33</v>
      </c>
      <c r="E48" s="45" t="s">
        <v>25</v>
      </c>
      <c r="F48" s="29">
        <v>0.09511574074074074</v>
      </c>
      <c r="G48" s="15" t="str">
        <f>TEXT(INT((HOUR(F48)*3600+MINUTE(F48)*60+SECOND(F48))/$I$3/60),"0")&amp;"."&amp;TEXT(MOD((HOUR(F48)*3600+MINUTE(F48)*60+SECOND(F48))/$I$3,60),"00")&amp;"/km"</f>
        <v>6.14/km</v>
      </c>
      <c r="H48" s="29">
        <f>F48-$F$5</f>
        <v>0.034201388888888885</v>
      </c>
      <c r="I48" s="29">
        <f>F48-INDEX($F$5:$F$65,MATCH(D48,$D$5:$D$65,0))</f>
        <v>0.013773148148148145</v>
      </c>
    </row>
    <row r="49" spans="1:9" ht="15" customHeight="1">
      <c r="A49" s="15">
        <v>45</v>
      </c>
      <c r="B49" s="51" t="s">
        <v>104</v>
      </c>
      <c r="C49" s="48"/>
      <c r="D49" s="15" t="s">
        <v>18</v>
      </c>
      <c r="E49" s="45" t="s">
        <v>40</v>
      </c>
      <c r="F49" s="29">
        <v>0.09521990740740742</v>
      </c>
      <c r="G49" s="15" t="str">
        <f>TEXT(INT((HOUR(F49)*3600+MINUTE(F49)*60+SECOND(F49))/$I$3/60),"0")&amp;"."&amp;TEXT(MOD((HOUR(F49)*3600+MINUTE(F49)*60+SECOND(F49))/$I$3,60),"00")&amp;"/km"</f>
        <v>6.14/km</v>
      </c>
      <c r="H49" s="29">
        <f>F49-$F$5</f>
        <v>0.03430555555555557</v>
      </c>
      <c r="I49" s="29">
        <f>F49-INDEX($F$5:$F$65,MATCH(D49,$D$5:$D$65,0))</f>
        <v>0.03430555555555557</v>
      </c>
    </row>
    <row r="50" spans="1:9" ht="15" customHeight="1">
      <c r="A50" s="15">
        <v>46</v>
      </c>
      <c r="B50" s="51" t="s">
        <v>105</v>
      </c>
      <c r="C50" s="48"/>
      <c r="D50" s="15" t="s">
        <v>106</v>
      </c>
      <c r="E50" s="45" t="s">
        <v>37</v>
      </c>
      <c r="F50" s="29">
        <v>0.09563657407407407</v>
      </c>
      <c r="G50" s="15" t="str">
        <f aca="true" t="shared" si="8" ref="G50:G65">TEXT(INT((HOUR(F50)*3600+MINUTE(F50)*60+SECOND(F50))/$I$3/60),"0")&amp;"."&amp;TEXT(MOD((HOUR(F50)*3600+MINUTE(F50)*60+SECOND(F50))/$I$3,60),"00")&amp;"/km"</f>
        <v>6.16/km</v>
      </c>
      <c r="H50" s="29">
        <f aca="true" t="shared" si="9" ref="H50:H65">F50-$F$5</f>
        <v>0.03472222222222222</v>
      </c>
      <c r="I50" s="29">
        <f>F50-INDEX($F$5:$F$65,MATCH(D50,$D$5:$D$65,0))</f>
        <v>0</v>
      </c>
    </row>
    <row r="51" spans="1:9" ht="15" customHeight="1">
      <c r="A51" s="15">
        <v>47</v>
      </c>
      <c r="B51" s="51" t="s">
        <v>107</v>
      </c>
      <c r="C51" s="48"/>
      <c r="D51" s="15" t="s">
        <v>41</v>
      </c>
      <c r="E51" s="45" t="s">
        <v>39</v>
      </c>
      <c r="F51" s="29">
        <v>0.0960300925925926</v>
      </c>
      <c r="G51" s="15" t="str">
        <f t="shared" si="8"/>
        <v>6.17/km</v>
      </c>
      <c r="H51" s="29">
        <f t="shared" si="9"/>
        <v>0.035115740740740746</v>
      </c>
      <c r="I51" s="29">
        <f>F51-INDEX($F$5:$F$65,MATCH(D51,$D$5:$D$65,0))</f>
        <v>0</v>
      </c>
    </row>
    <row r="52" spans="1:9" ht="15" customHeight="1">
      <c r="A52" s="15">
        <v>48</v>
      </c>
      <c r="B52" s="51" t="s">
        <v>108</v>
      </c>
      <c r="C52" s="48"/>
      <c r="D52" s="15" t="s">
        <v>35</v>
      </c>
      <c r="E52" s="45" t="s">
        <v>29</v>
      </c>
      <c r="F52" s="29">
        <v>0.09997685185185184</v>
      </c>
      <c r="G52" s="15" t="str">
        <f t="shared" si="8"/>
        <v>6.33/km</v>
      </c>
      <c r="H52" s="29">
        <f t="shared" si="9"/>
        <v>0.03906249999999999</v>
      </c>
      <c r="I52" s="29">
        <f>F52-INDEX($F$5:$F$65,MATCH(D52,$D$5:$D$65,0))</f>
        <v>0.016435185185185178</v>
      </c>
    </row>
    <row r="53" spans="1:9" ht="15" customHeight="1">
      <c r="A53" s="15">
        <v>49</v>
      </c>
      <c r="B53" s="51" t="s">
        <v>109</v>
      </c>
      <c r="C53" s="48"/>
      <c r="D53" s="15" t="s">
        <v>13</v>
      </c>
      <c r="E53" s="45" t="s">
        <v>22</v>
      </c>
      <c r="F53" s="29">
        <v>0.10206018518518518</v>
      </c>
      <c r="G53" s="15" t="str">
        <f t="shared" si="8"/>
        <v>6.41/km</v>
      </c>
      <c r="H53" s="29">
        <f t="shared" si="9"/>
        <v>0.04114583333333333</v>
      </c>
      <c r="I53" s="29">
        <f>F53-INDEX($F$5:$F$65,MATCH(D53,$D$5:$D$65,0))</f>
        <v>0.033333333333333326</v>
      </c>
    </row>
    <row r="54" spans="1:9" ht="15" customHeight="1">
      <c r="A54" s="15">
        <v>50</v>
      </c>
      <c r="B54" s="51" t="s">
        <v>110</v>
      </c>
      <c r="C54" s="48"/>
      <c r="D54" s="15" t="s">
        <v>14</v>
      </c>
      <c r="E54" s="45" t="s">
        <v>37</v>
      </c>
      <c r="F54" s="29">
        <v>0.10231481481481482</v>
      </c>
      <c r="G54" s="15" t="str">
        <f t="shared" si="8"/>
        <v>6.42/km</v>
      </c>
      <c r="H54" s="29">
        <f t="shared" si="9"/>
        <v>0.041400462962962965</v>
      </c>
      <c r="I54" s="29">
        <f>F54-INDEX($F$5:$F$65,MATCH(D54,$D$5:$D$65,0))</f>
        <v>0.03710648148148149</v>
      </c>
    </row>
    <row r="55" spans="1:9" ht="15" customHeight="1">
      <c r="A55" s="15">
        <v>51</v>
      </c>
      <c r="B55" s="51" t="s">
        <v>111</v>
      </c>
      <c r="C55" s="48"/>
      <c r="D55" s="15" t="s">
        <v>38</v>
      </c>
      <c r="E55" s="45" t="s">
        <v>21</v>
      </c>
      <c r="F55" s="29">
        <v>0.10503472222222222</v>
      </c>
      <c r="G55" s="15" t="str">
        <f t="shared" si="8"/>
        <v>6.53/km</v>
      </c>
      <c r="H55" s="29">
        <f t="shared" si="9"/>
        <v>0.04412037037037037</v>
      </c>
      <c r="I55" s="29">
        <f>F55-INDEX($F$5:$F$65,MATCH(D55,$D$5:$D$65,0))</f>
        <v>0</v>
      </c>
    </row>
    <row r="56" spans="1:9" ht="15" customHeight="1">
      <c r="A56" s="15">
        <v>52</v>
      </c>
      <c r="B56" s="51" t="s">
        <v>112</v>
      </c>
      <c r="C56" s="48"/>
      <c r="D56" s="15" t="s">
        <v>23</v>
      </c>
      <c r="E56" s="45" t="s">
        <v>30</v>
      </c>
      <c r="F56" s="29">
        <v>0.10622685185185186</v>
      </c>
      <c r="G56" s="15" t="str">
        <f t="shared" si="8"/>
        <v>6.57/km</v>
      </c>
      <c r="H56" s="29">
        <f t="shared" si="9"/>
        <v>0.04531250000000001</v>
      </c>
      <c r="I56" s="29">
        <f>F56-INDEX($F$5:$F$65,MATCH(D56,$D$5:$D$65,0))</f>
        <v>0.04157407407407408</v>
      </c>
    </row>
    <row r="57" spans="1:9" ht="15" customHeight="1">
      <c r="A57" s="15">
        <v>53</v>
      </c>
      <c r="B57" s="51" t="s">
        <v>113</v>
      </c>
      <c r="C57" s="48"/>
      <c r="D57" s="15" t="s">
        <v>33</v>
      </c>
      <c r="E57" s="45" t="s">
        <v>45</v>
      </c>
      <c r="F57" s="29">
        <v>0.10871527777777779</v>
      </c>
      <c r="G57" s="15" t="str">
        <f t="shared" si="8"/>
        <v>7.07/km</v>
      </c>
      <c r="H57" s="29">
        <f t="shared" si="9"/>
        <v>0.047800925925925934</v>
      </c>
      <c r="I57" s="29">
        <f>F57-INDEX($F$5:$F$65,MATCH(D57,$D$5:$D$65,0))</f>
        <v>0.027372685185185194</v>
      </c>
    </row>
    <row r="58" spans="1:9" ht="15" customHeight="1">
      <c r="A58" s="15">
        <v>54</v>
      </c>
      <c r="B58" s="51" t="s">
        <v>114</v>
      </c>
      <c r="C58" s="48"/>
      <c r="D58" s="15" t="s">
        <v>48</v>
      </c>
      <c r="E58" s="45" t="s">
        <v>45</v>
      </c>
      <c r="F58" s="29">
        <v>0.10871527777777779</v>
      </c>
      <c r="G58" s="15" t="str">
        <f t="shared" si="8"/>
        <v>7.07/km</v>
      </c>
      <c r="H58" s="29">
        <f t="shared" si="9"/>
        <v>0.047800925925925934</v>
      </c>
      <c r="I58" s="29">
        <f>F58-INDEX($F$5:$F$65,MATCH(D58,$D$5:$D$65,0))</f>
        <v>0</v>
      </c>
    </row>
    <row r="59" spans="1:9" ht="15" customHeight="1">
      <c r="A59" s="15">
        <v>55</v>
      </c>
      <c r="B59" s="51" t="s">
        <v>115</v>
      </c>
      <c r="C59" s="48"/>
      <c r="D59" s="15" t="s">
        <v>32</v>
      </c>
      <c r="E59" s="45" t="s">
        <v>42</v>
      </c>
      <c r="F59" s="29">
        <v>0.11827546296296297</v>
      </c>
      <c r="G59" s="15" t="str">
        <f t="shared" si="8"/>
        <v>7.45/km</v>
      </c>
      <c r="H59" s="29">
        <f t="shared" si="9"/>
        <v>0.05736111111111112</v>
      </c>
      <c r="I59" s="29">
        <f>F59-INDEX($F$5:$F$65,MATCH(D59,$D$5:$D$65,0))</f>
        <v>0.03994212962962965</v>
      </c>
    </row>
    <row r="60" spans="1:9" ht="15" customHeight="1">
      <c r="A60" s="15">
        <v>56</v>
      </c>
      <c r="B60" s="51" t="s">
        <v>116</v>
      </c>
      <c r="C60" s="48"/>
      <c r="D60" s="15" t="s">
        <v>47</v>
      </c>
      <c r="E60" s="45" t="s">
        <v>31</v>
      </c>
      <c r="F60" s="29">
        <v>0.1237962962962963</v>
      </c>
      <c r="G60" s="15" t="str">
        <f t="shared" si="8"/>
        <v>8.06/km</v>
      </c>
      <c r="H60" s="29">
        <f t="shared" si="9"/>
        <v>0.06288194444444445</v>
      </c>
      <c r="I60" s="29">
        <f>F60-INDEX($F$5:$F$65,MATCH(D60,$D$5:$D$65,0))</f>
        <v>0.041921296296296304</v>
      </c>
    </row>
    <row r="61" spans="1:9" ht="15" customHeight="1">
      <c r="A61" s="15">
        <v>57</v>
      </c>
      <c r="B61" s="51" t="s">
        <v>117</v>
      </c>
      <c r="C61" s="48"/>
      <c r="D61" s="15" t="s">
        <v>23</v>
      </c>
      <c r="E61" s="45" t="s">
        <v>118</v>
      </c>
      <c r="F61" s="29">
        <v>0.15069444444444444</v>
      </c>
      <c r="G61" s="15" t="str">
        <f t="shared" si="8"/>
        <v>9.52/km</v>
      </c>
      <c r="H61" s="29">
        <f t="shared" si="9"/>
        <v>0.08978009259259259</v>
      </c>
      <c r="I61" s="29">
        <f>F61-INDEX($F$5:$F$65,MATCH(D61,$D$5:$D$65,0))</f>
        <v>0.08604166666666666</v>
      </c>
    </row>
    <row r="62" spans="1:9" ht="15" customHeight="1">
      <c r="A62" s="15">
        <v>58</v>
      </c>
      <c r="B62" s="51" t="s">
        <v>119</v>
      </c>
      <c r="C62" s="48"/>
      <c r="D62" s="15" t="s">
        <v>18</v>
      </c>
      <c r="E62" s="45" t="s">
        <v>25</v>
      </c>
      <c r="F62" s="29">
        <v>0.16527777777777777</v>
      </c>
      <c r="G62" s="15" t="str">
        <f t="shared" si="8"/>
        <v>10.49/km</v>
      </c>
      <c r="H62" s="29">
        <f t="shared" si="9"/>
        <v>0.10436342592592593</v>
      </c>
      <c r="I62" s="29">
        <f>F62-INDEX($F$5:$F$65,MATCH(D62,$D$5:$D$65,0))</f>
        <v>0.10436342592592593</v>
      </c>
    </row>
    <row r="63" spans="1:9" ht="15" customHeight="1">
      <c r="A63" s="15">
        <v>59</v>
      </c>
      <c r="B63" s="51" t="s">
        <v>120</v>
      </c>
      <c r="C63" s="48"/>
      <c r="D63" s="15" t="s">
        <v>33</v>
      </c>
      <c r="E63" s="45" t="s">
        <v>36</v>
      </c>
      <c r="F63" s="29">
        <v>0.16597222222222222</v>
      </c>
      <c r="G63" s="15" t="str">
        <f t="shared" si="8"/>
        <v>10.52/km</v>
      </c>
      <c r="H63" s="29">
        <f t="shared" si="9"/>
        <v>0.10505787037037037</v>
      </c>
      <c r="I63" s="29">
        <f>F63-INDEX($F$5:$F$65,MATCH(D63,$D$5:$D$65,0))</f>
        <v>0.08462962962962962</v>
      </c>
    </row>
    <row r="64" spans="1:9" ht="15" customHeight="1">
      <c r="A64" s="15">
        <v>60</v>
      </c>
      <c r="B64" s="51" t="s">
        <v>121</v>
      </c>
      <c r="C64" s="48"/>
      <c r="D64" s="15" t="s">
        <v>47</v>
      </c>
      <c r="E64" s="45" t="s">
        <v>34</v>
      </c>
      <c r="F64" s="29">
        <v>0.16666666666666666</v>
      </c>
      <c r="G64" s="15" t="str">
        <f t="shared" si="8"/>
        <v>10.55/km</v>
      </c>
      <c r="H64" s="29">
        <f t="shared" si="9"/>
        <v>0.10575231481481481</v>
      </c>
      <c r="I64" s="29">
        <f>F64-INDEX($F$5:$F$65,MATCH(D64,$D$5:$D$65,0))</f>
        <v>0.08479166666666667</v>
      </c>
    </row>
    <row r="65" spans="1:9" ht="15" customHeight="1">
      <c r="A65" s="21">
        <v>61</v>
      </c>
      <c r="B65" s="52" t="s">
        <v>122</v>
      </c>
      <c r="C65" s="49"/>
      <c r="D65" s="21" t="s">
        <v>38</v>
      </c>
      <c r="E65" s="46" t="s">
        <v>34</v>
      </c>
      <c r="F65" s="22">
        <v>0.16667824074074075</v>
      </c>
      <c r="G65" s="21" t="str">
        <f t="shared" si="8"/>
        <v>10.55/km</v>
      </c>
      <c r="H65" s="22">
        <f t="shared" si="9"/>
        <v>0.10576388888888891</v>
      </c>
      <c r="I65" s="22">
        <f>F65-INDEX($F$5:$F$65,MATCH(D65,$D$5:$D$65,0))</f>
        <v>0.06164351851851853</v>
      </c>
    </row>
  </sheetData>
  <sheetProtection/>
  <autoFilter ref="A4:I6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Lunghissimo di Rieti ...</v>
      </c>
      <c r="B1" s="40"/>
      <c r="C1" s="41"/>
    </row>
    <row r="2" spans="1:3" ht="24" customHeight="1">
      <c r="A2" s="42" t="str">
        <f>Individuale!A2</f>
        <v>2ª edizione</v>
      </c>
      <c r="B2" s="42"/>
      <c r="C2" s="42"/>
    </row>
    <row r="3" spans="1:3" ht="24" customHeight="1">
      <c r="A3" s="43" t="str">
        <f>Individuale!A3</f>
        <v>Rieti (RI) Italia - Domenica 19/03/2017</v>
      </c>
      <c r="B3" s="43"/>
      <c r="C3" s="4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4">
        <v>1</v>
      </c>
      <c r="B5" s="25" t="s">
        <v>40</v>
      </c>
      <c r="C5" s="56">
        <v>6</v>
      </c>
    </row>
    <row r="6" spans="1:3" ht="15" customHeight="1">
      <c r="A6" s="17">
        <v>2</v>
      </c>
      <c r="B6" s="18" t="s">
        <v>24</v>
      </c>
      <c r="C6" s="57">
        <v>5</v>
      </c>
    </row>
    <row r="7" spans="1:3" ht="15" customHeight="1">
      <c r="A7" s="17">
        <v>3</v>
      </c>
      <c r="B7" s="18" t="s">
        <v>57</v>
      </c>
      <c r="C7" s="57">
        <v>4</v>
      </c>
    </row>
    <row r="8" spans="1:3" ht="15" customHeight="1">
      <c r="A8" s="17">
        <v>4</v>
      </c>
      <c r="B8" s="18" t="s">
        <v>25</v>
      </c>
      <c r="C8" s="57">
        <v>4</v>
      </c>
    </row>
    <row r="9" spans="1:3" ht="15" customHeight="1">
      <c r="A9" s="17">
        <v>5</v>
      </c>
      <c r="B9" s="18" t="s">
        <v>37</v>
      </c>
      <c r="C9" s="57">
        <v>4</v>
      </c>
    </row>
    <row r="10" spans="1:3" ht="15" customHeight="1">
      <c r="A10" s="17">
        <v>6</v>
      </c>
      <c r="B10" s="18" t="s">
        <v>34</v>
      </c>
      <c r="C10" s="57">
        <v>3</v>
      </c>
    </row>
    <row r="11" spans="1:3" ht="15" customHeight="1">
      <c r="A11" s="17">
        <v>7</v>
      </c>
      <c r="B11" s="18" t="s">
        <v>42</v>
      </c>
      <c r="C11" s="57">
        <v>3</v>
      </c>
    </row>
    <row r="12" spans="1:3" ht="15" customHeight="1">
      <c r="A12" s="17">
        <v>8</v>
      </c>
      <c r="B12" s="18" t="s">
        <v>31</v>
      </c>
      <c r="C12" s="57">
        <v>3</v>
      </c>
    </row>
    <row r="13" spans="1:3" ht="15" customHeight="1">
      <c r="A13" s="17">
        <v>9</v>
      </c>
      <c r="B13" s="18" t="s">
        <v>30</v>
      </c>
      <c r="C13" s="57">
        <v>2</v>
      </c>
    </row>
    <row r="14" spans="1:3" ht="15" customHeight="1">
      <c r="A14" s="17">
        <v>10</v>
      </c>
      <c r="B14" s="18" t="s">
        <v>75</v>
      </c>
      <c r="C14" s="57">
        <v>2</v>
      </c>
    </row>
    <row r="15" spans="1:3" ht="15" customHeight="1">
      <c r="A15" s="17">
        <v>11</v>
      </c>
      <c r="B15" s="18" t="s">
        <v>45</v>
      </c>
      <c r="C15" s="57">
        <v>2</v>
      </c>
    </row>
    <row r="16" spans="1:3" ht="15" customHeight="1">
      <c r="A16" s="17">
        <v>12</v>
      </c>
      <c r="B16" s="18" t="s">
        <v>83</v>
      </c>
      <c r="C16" s="57">
        <v>2</v>
      </c>
    </row>
    <row r="17" spans="1:3" ht="15" customHeight="1">
      <c r="A17" s="17">
        <v>13</v>
      </c>
      <c r="B17" s="18" t="s">
        <v>36</v>
      </c>
      <c r="C17" s="57">
        <v>2</v>
      </c>
    </row>
    <row r="18" spans="1:3" ht="15" customHeight="1">
      <c r="A18" s="17">
        <v>14</v>
      </c>
      <c r="B18" s="18" t="s">
        <v>22</v>
      </c>
      <c r="C18" s="57">
        <v>2</v>
      </c>
    </row>
    <row r="19" spans="1:3" ht="15" customHeight="1">
      <c r="A19" s="17">
        <v>15</v>
      </c>
      <c r="B19" s="18" t="s">
        <v>39</v>
      </c>
      <c r="C19" s="57">
        <v>1</v>
      </c>
    </row>
    <row r="20" spans="1:3" ht="15" customHeight="1">
      <c r="A20" s="17">
        <v>16</v>
      </c>
      <c r="B20" s="18" t="s">
        <v>21</v>
      </c>
      <c r="C20" s="57">
        <v>1</v>
      </c>
    </row>
    <row r="21" spans="1:3" ht="15" customHeight="1">
      <c r="A21" s="17">
        <v>17</v>
      </c>
      <c r="B21" s="18" t="s">
        <v>19</v>
      </c>
      <c r="C21" s="57">
        <v>1</v>
      </c>
    </row>
    <row r="22" spans="1:3" ht="15" customHeight="1">
      <c r="A22" s="26">
        <v>18</v>
      </c>
      <c r="B22" s="27" t="s">
        <v>11</v>
      </c>
      <c r="C22" s="59">
        <v>1</v>
      </c>
    </row>
    <row r="23" spans="1:3" ht="15" customHeight="1">
      <c r="A23" s="17">
        <v>19</v>
      </c>
      <c r="B23" s="18" t="s">
        <v>44</v>
      </c>
      <c r="C23" s="57">
        <v>1</v>
      </c>
    </row>
    <row r="24" spans="1:3" ht="15" customHeight="1">
      <c r="A24" s="17">
        <v>20</v>
      </c>
      <c r="B24" s="18" t="s">
        <v>62</v>
      </c>
      <c r="C24" s="57">
        <v>1</v>
      </c>
    </row>
    <row r="25" spans="1:3" ht="15" customHeight="1">
      <c r="A25" s="17">
        <v>21</v>
      </c>
      <c r="B25" s="18" t="s">
        <v>54</v>
      </c>
      <c r="C25" s="57">
        <v>1</v>
      </c>
    </row>
    <row r="26" spans="1:3" ht="15" customHeight="1">
      <c r="A26" s="17">
        <v>22</v>
      </c>
      <c r="B26" s="18" t="s">
        <v>28</v>
      </c>
      <c r="C26" s="57">
        <v>1</v>
      </c>
    </row>
    <row r="27" spans="1:3" ht="15" customHeight="1">
      <c r="A27" s="17">
        <v>23</v>
      </c>
      <c r="B27" s="18" t="s">
        <v>43</v>
      </c>
      <c r="C27" s="57">
        <v>1</v>
      </c>
    </row>
    <row r="28" spans="1:3" ht="15" customHeight="1">
      <c r="A28" s="17">
        <v>24</v>
      </c>
      <c r="B28" s="18" t="s">
        <v>12</v>
      </c>
      <c r="C28" s="57">
        <v>1</v>
      </c>
    </row>
    <row r="29" spans="1:3" ht="15" customHeight="1">
      <c r="A29" s="17">
        <v>25</v>
      </c>
      <c r="B29" s="18" t="s">
        <v>46</v>
      </c>
      <c r="C29" s="57">
        <v>1</v>
      </c>
    </row>
    <row r="30" spans="1:3" ht="15" customHeight="1">
      <c r="A30" s="17">
        <v>26</v>
      </c>
      <c r="B30" s="18" t="s">
        <v>69</v>
      </c>
      <c r="C30" s="57">
        <v>1</v>
      </c>
    </row>
    <row r="31" spans="1:3" ht="15" customHeight="1">
      <c r="A31" s="17">
        <v>27</v>
      </c>
      <c r="B31" s="18" t="s">
        <v>49</v>
      </c>
      <c r="C31" s="57">
        <v>1</v>
      </c>
    </row>
    <row r="32" spans="1:3" ht="15" customHeight="1">
      <c r="A32" s="17">
        <v>28</v>
      </c>
      <c r="B32" s="18" t="s">
        <v>60</v>
      </c>
      <c r="C32" s="57">
        <v>1</v>
      </c>
    </row>
    <row r="33" spans="1:3" ht="15" customHeight="1">
      <c r="A33" s="17">
        <v>29</v>
      </c>
      <c r="B33" s="18" t="s">
        <v>29</v>
      </c>
      <c r="C33" s="57">
        <v>1</v>
      </c>
    </row>
    <row r="34" spans="1:3" ht="15" customHeight="1">
      <c r="A34" s="17">
        <v>30</v>
      </c>
      <c r="B34" s="18" t="s">
        <v>17</v>
      </c>
      <c r="C34" s="57">
        <v>1</v>
      </c>
    </row>
    <row r="35" spans="1:3" ht="15" customHeight="1">
      <c r="A35" s="19">
        <v>31</v>
      </c>
      <c r="B35" s="20" t="s">
        <v>118</v>
      </c>
      <c r="C35" s="58">
        <v>1</v>
      </c>
    </row>
    <row r="36" ht="12.75">
      <c r="C36" s="2">
        <f>SUM(C5:C35)</f>
        <v>61</v>
      </c>
    </row>
  </sheetData>
  <sheetProtection/>
  <autoFilter ref="A4:C4">
    <sortState ref="A5:C36">
      <sortCondition descending="1" sortBy="value" ref="C5:C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2017-03-20T16:42:55Z</dcterms:modified>
  <cp:category/>
  <cp:version/>
  <cp:contentType/>
  <cp:contentStatus/>
</cp:coreProperties>
</file>