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'Individuale'!$A$3:$I$78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<sst xmlns="http://schemas.openxmlformats.org/spreadsheetml/2006/main" count="277" uniqueCount="138">
  <si>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</si>
  <si>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</si>
  <si>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</si>
  <si>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</si>
  <si>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</si>
  <si>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</si>
  <si>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</si>
  <si>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</si>
  <si>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</si>
  <si>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</si>
  <si>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</si>
  <si>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Uddin Salah</t>
  </si>
  <si>
    <t>TM23</t>
  </si>
  <si>
    <t>Atletica gran sasso</t>
  </si>
  <si>
    <t>Franchi Giuseppe</t>
  </si>
  <si>
    <t>M35</t>
  </si>
  <si>
    <t>Dream Team</t>
  </si>
  <si>
    <t>Di bartolomeo Daniel</t>
  </si>
  <si>
    <t>Romaatletica</t>
  </si>
  <si>
    <t>Pinardi Walter</t>
  </si>
  <si>
    <t>M40</t>
  </si>
  <si>
    <t>G.S. Marsica Avezzano</t>
  </si>
  <si>
    <t>Morlando Andrea</t>
  </si>
  <si>
    <t>Tivoli Marathon</t>
  </si>
  <si>
    <t>Martini Antonio</t>
  </si>
  <si>
    <t>Runners Rieti</t>
  </si>
  <si>
    <t>D'Errigo Mauro</t>
  </si>
  <si>
    <t>Ranieri Gianluigi</t>
  </si>
  <si>
    <t>dimensione verticale</t>
  </si>
  <si>
    <t>Di giulio Francesco</t>
  </si>
  <si>
    <t>UISP Rieti</t>
  </si>
  <si>
    <t>D'Urso Giovanni</t>
  </si>
  <si>
    <t>M45</t>
  </si>
  <si>
    <t>ASD Aequa Running</t>
  </si>
  <si>
    <t>Rossini Massimiliano</t>
  </si>
  <si>
    <t>Ricci Maurizio</t>
  </si>
  <si>
    <t>Barbato Alberto</t>
  </si>
  <si>
    <t>Atletica Pomezia</t>
  </si>
  <si>
    <t>Tarquini Angelo</t>
  </si>
  <si>
    <t>Atl. Palombara</t>
  </si>
  <si>
    <t>Sorgi Antonello</t>
  </si>
  <si>
    <t>Campagna Fabrizio</t>
  </si>
  <si>
    <t>World Marathon Club</t>
  </si>
  <si>
    <t>Piselli Bruno</t>
  </si>
  <si>
    <t>M50</t>
  </si>
  <si>
    <t>Angelucci Enrico</t>
  </si>
  <si>
    <t>Miccolis Stefano</t>
  </si>
  <si>
    <t>Road Runners Club Roma</t>
  </si>
  <si>
    <t>Carini Sandro</t>
  </si>
  <si>
    <t>Decembrini Antonio</t>
  </si>
  <si>
    <t>M55</t>
  </si>
  <si>
    <t>Angelucci Malveno</t>
  </si>
  <si>
    <t>Cittaducale Runners Club</t>
  </si>
  <si>
    <t>Festuccia Giovanni</t>
  </si>
  <si>
    <t>Rieti in Corsa</t>
  </si>
  <si>
    <t>Dionisi Bruno</t>
  </si>
  <si>
    <t>Brandi Fabrizio</t>
  </si>
  <si>
    <t>Atl. Insieme RM</t>
  </si>
  <si>
    <t>Patta Paola</t>
  </si>
  <si>
    <t>F35</t>
  </si>
  <si>
    <t>Ciulli Loreto</t>
  </si>
  <si>
    <t>Fartlek ostia</t>
  </si>
  <si>
    <t>Romagnoli Patrizia</t>
  </si>
  <si>
    <t>Kappam</t>
  </si>
  <si>
    <t>Carlomagno Andrea</t>
  </si>
  <si>
    <t>Sport Progetto per Crescere</t>
  </si>
  <si>
    <t>Bonanno Elena</t>
  </si>
  <si>
    <t>F23</t>
  </si>
  <si>
    <t>Libero</t>
  </si>
  <si>
    <t>De Vito Domenico</t>
  </si>
  <si>
    <t>Sarcia Salvatore alessandro</t>
  </si>
  <si>
    <t>LBM Sport Team</t>
  </si>
  <si>
    <t>Lauri Francesca</t>
  </si>
  <si>
    <t>Raule Flavio</t>
  </si>
  <si>
    <t>AIDO Rieti</t>
  </si>
  <si>
    <t>Turi Omar</t>
  </si>
  <si>
    <t>Uisp Roma</t>
  </si>
  <si>
    <t>Settimi Rinaldo</t>
  </si>
  <si>
    <t>Sabina Marathon Club</t>
  </si>
  <si>
    <t>Broccoletti Sergio</t>
  </si>
  <si>
    <t>Cariri</t>
  </si>
  <si>
    <t>Seritti Fabrizio</t>
  </si>
  <si>
    <t>Podistica Avezzano</t>
  </si>
  <si>
    <t>Scialanga Fabio</t>
  </si>
  <si>
    <t>Fiano Romano</t>
  </si>
  <si>
    <t>Brandoni Gianni</t>
  </si>
  <si>
    <t>Bestiaco Marino</t>
  </si>
  <si>
    <t>Rosatelli Massimiliano</t>
  </si>
  <si>
    <t>Sacconi Fabrizio</t>
  </si>
  <si>
    <t>Zervos Thi Kim Thu</t>
  </si>
  <si>
    <t>F45</t>
  </si>
  <si>
    <t>Scarpecci Chiara</t>
  </si>
  <si>
    <t>Pod. Settecamini</t>
  </si>
  <si>
    <t>Battistelli Liviano</t>
  </si>
  <si>
    <t>M65</t>
  </si>
  <si>
    <t>Corsa dei santi</t>
  </si>
  <si>
    <t>Polidori Marziano</t>
  </si>
  <si>
    <t>GS Bancari Romani</t>
  </si>
  <si>
    <t>Rosati Carlo</t>
  </si>
  <si>
    <t>Viotti Annarita</t>
  </si>
  <si>
    <t>F40</t>
  </si>
  <si>
    <t>US Roma 83</t>
  </si>
  <si>
    <t>Di Vittorio Roberto</t>
  </si>
  <si>
    <t>Ferrara Maria rita</t>
  </si>
  <si>
    <t>Matrigiani Roberto</t>
  </si>
  <si>
    <t>Giuliani Mario</t>
  </si>
  <si>
    <t>Pasquini Bruno</t>
  </si>
  <si>
    <t>Avis Aido Ri</t>
  </si>
  <si>
    <t>Sergola Maria Rita</t>
  </si>
  <si>
    <t>F50</t>
  </si>
  <si>
    <t>Ferrretti Maurizio</t>
  </si>
  <si>
    <t>Nanni Gregorio</t>
  </si>
  <si>
    <t>Pinardi Oriana</t>
  </si>
  <si>
    <t>Gaeta Antonio Fausto</t>
  </si>
  <si>
    <t>M60</t>
  </si>
  <si>
    <t>Bravetti Annalaura</t>
  </si>
  <si>
    <t>Simotti Adriano</t>
  </si>
  <si>
    <t>Lattanzi Andrea</t>
  </si>
  <si>
    <t>Criscione Rita</t>
  </si>
  <si>
    <t>Canali de rossi Alessandro</t>
  </si>
  <si>
    <t>Tennis Club Parioli</t>
  </si>
  <si>
    <t>Ciavatta Marco</t>
  </si>
  <si>
    <t>Ciavatta Massimiliano</t>
  </si>
  <si>
    <t>Santoboni Giuseppe</t>
  </si>
  <si>
    <t>Agabiti Giuseppe</t>
  </si>
  <si>
    <t>Peschi Andrea</t>
  </si>
  <si>
    <t>Castignani Lauro</t>
  </si>
  <si>
    <t>Uisp</t>
  </si>
  <si>
    <t>Preziosi Lucia</t>
  </si>
  <si>
    <t>AS Olimpia 2004</t>
  </si>
  <si>
    <t>Dondi Cristina</t>
  </si>
  <si>
    <t>Pietraforte Stefano</t>
  </si>
  <si>
    <t>Veroli Federico</t>
  </si>
  <si>
    <t>Atl. Faleria</t>
  </si>
  <si>
    <t>Bassoli Claudia</t>
  </si>
  <si>
    <t>A.S.D. Podistica Solidarietà</t>
  </si>
  <si>
    <r>
      <t>Notturna dei Ceri</t>
    </r>
    <r>
      <rPr>
        <i/>
        <sz val="18"/>
        <rFont val="Arial"/>
        <family val="2"/>
      </rPr>
      <t xml:space="preserve"> 2ª edizione</t>
    </r>
  </si>
  <si>
    <t>Rieti (RI) Italia - Sabato 18/06/2011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</si>
</sst>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21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21" fontId="0" fillId="0" borderId="6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21" fontId="0" fillId="0" borderId="4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21" fontId="13" fillId="4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pane ySplit="3" topLeftCell="BM4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1" t="s">
        <v>136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32" t="s">
        <v>137</v>
      </c>
      <c r="B2" s="32"/>
      <c r="C2" s="32"/>
      <c r="D2" s="32"/>
      <c r="E2" s="32"/>
      <c r="F2" s="32"/>
      <c r="G2" s="32"/>
      <c r="H2" s="3" t="s">
        <v>0</v>
      </c>
      <c r="I2" s="4">
        <v>6.9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48" t="s">
        <v>11</v>
      </c>
      <c r="C4" s="51"/>
      <c r="D4" s="40" t="s">
        <v>12</v>
      </c>
      <c r="E4" s="39" t="s">
        <v>13</v>
      </c>
      <c r="F4" s="41">
        <v>0.01611111111111111</v>
      </c>
      <c r="G4" s="15" t="str">
        <f aca="true" t="shared" si="0" ref="G4:G67">TEXT(INT((HOUR(F4)*3600+MINUTE(F4)*60+SECOND(F4))/$I$2/60),"0")&amp;"."&amp;TEXT(MOD((HOUR(F4)*3600+MINUTE(F4)*60+SECOND(F4))/$I$2,60),"00")&amp;"/km"</f>
        <v>3.22/km</v>
      </c>
      <c r="H4" s="18">
        <f aca="true" t="shared" si="1" ref="H4:H31">F4-$F$4</f>
        <v>0</v>
      </c>
      <c r="I4" s="18">
        <f>F4-INDEX($F$4:$F$859,MATCH(D4,$D$4:$D$859,0))</f>
        <v>0</v>
      </c>
    </row>
    <row r="5" spans="1:9" s="11" customFormat="1" ht="15" customHeight="1">
      <c r="A5" s="16">
        <v>2</v>
      </c>
      <c r="B5" s="49" t="s">
        <v>14</v>
      </c>
      <c r="C5" s="52"/>
      <c r="D5" s="43" t="s">
        <v>15</v>
      </c>
      <c r="E5" s="42" t="s">
        <v>16</v>
      </c>
      <c r="F5" s="44">
        <v>0.01650462962962963</v>
      </c>
      <c r="G5" s="16" t="str">
        <f t="shared" si="0"/>
        <v>3.27/km</v>
      </c>
      <c r="H5" s="19">
        <f t="shared" si="1"/>
        <v>0.00039351851851851874</v>
      </c>
      <c r="I5" s="19">
        <f>F5-INDEX($F$4:$F$859,MATCH(D5,$D$4:$D$859,0))</f>
        <v>0</v>
      </c>
    </row>
    <row r="6" spans="1:9" s="11" customFormat="1" ht="15" customHeight="1">
      <c r="A6" s="16">
        <v>3</v>
      </c>
      <c r="B6" s="49" t="s">
        <v>17</v>
      </c>
      <c r="C6" s="52"/>
      <c r="D6" s="43" t="s">
        <v>12</v>
      </c>
      <c r="E6" s="42" t="s">
        <v>18</v>
      </c>
      <c r="F6" s="44">
        <v>0.016631944444444446</v>
      </c>
      <c r="G6" s="16" t="str">
        <f t="shared" si="0"/>
        <v>3.28/km</v>
      </c>
      <c r="H6" s="19">
        <f t="shared" si="1"/>
        <v>0.000520833333333335</v>
      </c>
      <c r="I6" s="19">
        <f>F6-INDEX($F$4:$F$859,MATCH(D6,$D$4:$D$859,0))</f>
        <v>0.000520833333333335</v>
      </c>
    </row>
    <row r="7" spans="1:9" s="11" customFormat="1" ht="15" customHeight="1">
      <c r="A7" s="16">
        <v>4</v>
      </c>
      <c r="B7" s="49" t="s">
        <v>19</v>
      </c>
      <c r="C7" s="52"/>
      <c r="D7" s="43" t="s">
        <v>20</v>
      </c>
      <c r="E7" s="42" t="s">
        <v>21</v>
      </c>
      <c r="F7" s="44">
        <v>0.01681712962962963</v>
      </c>
      <c r="G7" s="16" t="str">
        <f t="shared" si="0"/>
        <v>3.31/km</v>
      </c>
      <c r="H7" s="19">
        <f t="shared" si="1"/>
        <v>0.000706018518518519</v>
      </c>
      <c r="I7" s="19">
        <f>F7-INDEX($F$4:$F$859,MATCH(D7,$D$4:$D$859,0))</f>
        <v>0</v>
      </c>
    </row>
    <row r="8" spans="1:9" s="11" customFormat="1" ht="15" customHeight="1">
      <c r="A8" s="16">
        <v>5</v>
      </c>
      <c r="B8" s="49" t="s">
        <v>22</v>
      </c>
      <c r="C8" s="52"/>
      <c r="D8" s="43" t="s">
        <v>15</v>
      </c>
      <c r="E8" s="42" t="s">
        <v>23</v>
      </c>
      <c r="F8" s="44">
        <v>0.017280092592592593</v>
      </c>
      <c r="G8" s="16" t="str">
        <f t="shared" si="0"/>
        <v>3.36/km</v>
      </c>
      <c r="H8" s="19">
        <f t="shared" si="1"/>
        <v>0.0011689814814814826</v>
      </c>
      <c r="I8" s="19">
        <f>F8-INDEX($F$4:$F$859,MATCH(D8,$D$4:$D$859,0))</f>
        <v>0.0007754629629629639</v>
      </c>
    </row>
    <row r="9" spans="1:9" s="11" customFormat="1" ht="15" customHeight="1">
      <c r="A9" s="16">
        <v>6</v>
      </c>
      <c r="B9" s="49" t="s">
        <v>24</v>
      </c>
      <c r="C9" s="52"/>
      <c r="D9" s="43" t="s">
        <v>20</v>
      </c>
      <c r="E9" s="42" t="s">
        <v>25</v>
      </c>
      <c r="F9" s="44">
        <v>0.017430555555555557</v>
      </c>
      <c r="G9" s="16" t="str">
        <f t="shared" si="0"/>
        <v>3.38/km</v>
      </c>
      <c r="H9" s="19">
        <f t="shared" si="1"/>
        <v>0.001319444444444446</v>
      </c>
      <c r="I9" s="19">
        <f>F9-INDEX($F$4:$F$859,MATCH(D9,$D$4:$D$859,0))</f>
        <v>0.000613425925925927</v>
      </c>
    </row>
    <row r="10" spans="1:9" s="11" customFormat="1" ht="15" customHeight="1">
      <c r="A10" s="24">
        <v>7</v>
      </c>
      <c r="B10" s="54" t="s">
        <v>26</v>
      </c>
      <c r="C10" s="55"/>
      <c r="D10" s="56" t="s">
        <v>20</v>
      </c>
      <c r="E10" s="57" t="s">
        <v>135</v>
      </c>
      <c r="F10" s="58">
        <v>0.017569444444444447</v>
      </c>
      <c r="G10" s="24" t="str">
        <f t="shared" si="0"/>
        <v>3.40/km</v>
      </c>
      <c r="H10" s="26">
        <f t="shared" si="1"/>
        <v>0.0014583333333333358</v>
      </c>
      <c r="I10" s="26">
        <f>F10-INDEX($F$4:$F$859,MATCH(D10,$D$4:$D$859,0))</f>
        <v>0.0007523148148148168</v>
      </c>
    </row>
    <row r="11" spans="1:9" s="11" customFormat="1" ht="15" customHeight="1">
      <c r="A11" s="16">
        <v>8</v>
      </c>
      <c r="B11" s="49" t="s">
        <v>27</v>
      </c>
      <c r="C11" s="52"/>
      <c r="D11" s="43" t="s">
        <v>12</v>
      </c>
      <c r="E11" s="42" t="s">
        <v>28</v>
      </c>
      <c r="F11" s="44">
        <v>0.017662037037037035</v>
      </c>
      <c r="G11" s="16" t="str">
        <f t="shared" si="0"/>
        <v>3.41/km</v>
      </c>
      <c r="H11" s="19">
        <f t="shared" si="1"/>
        <v>0.0015509259259259243</v>
      </c>
      <c r="I11" s="19">
        <f>F11-INDEX($F$4:$F$859,MATCH(D11,$D$4:$D$859,0))</f>
        <v>0.0015509259259259243</v>
      </c>
    </row>
    <row r="12" spans="1:9" s="11" customFormat="1" ht="15" customHeight="1">
      <c r="A12" s="16">
        <v>9</v>
      </c>
      <c r="B12" s="49" t="s">
        <v>29</v>
      </c>
      <c r="C12" s="52"/>
      <c r="D12" s="43" t="s">
        <v>20</v>
      </c>
      <c r="E12" s="42" t="s">
        <v>30</v>
      </c>
      <c r="F12" s="44">
        <v>0.017685185185185182</v>
      </c>
      <c r="G12" s="16" t="str">
        <f t="shared" si="0"/>
        <v>3.41/km</v>
      </c>
      <c r="H12" s="19">
        <f t="shared" si="1"/>
        <v>0.0015740740740740715</v>
      </c>
      <c r="I12" s="19">
        <f>F12-INDEX($F$4:$F$859,MATCH(D12,$D$4:$D$859,0))</f>
        <v>0.0008680555555555525</v>
      </c>
    </row>
    <row r="13" spans="1:9" s="11" customFormat="1" ht="15" customHeight="1">
      <c r="A13" s="16">
        <v>10</v>
      </c>
      <c r="B13" s="49" t="s">
        <v>31</v>
      </c>
      <c r="C13" s="52"/>
      <c r="D13" s="43" t="s">
        <v>32</v>
      </c>
      <c r="E13" s="42" t="s">
        <v>33</v>
      </c>
      <c r="F13" s="44">
        <v>0.01778935185185185</v>
      </c>
      <c r="G13" s="16" t="str">
        <f t="shared" si="0"/>
        <v>3.43/km</v>
      </c>
      <c r="H13" s="19">
        <f t="shared" si="1"/>
        <v>0.0016782407407407406</v>
      </c>
      <c r="I13" s="19">
        <f>F13-INDEX($F$4:$F$859,MATCH(D13,$D$4:$D$859,0))</f>
        <v>0</v>
      </c>
    </row>
    <row r="14" spans="1:9" s="11" customFormat="1" ht="15" customHeight="1">
      <c r="A14" s="24">
        <v>11</v>
      </c>
      <c r="B14" s="54" t="s">
        <v>34</v>
      </c>
      <c r="C14" s="55"/>
      <c r="D14" s="56" t="s">
        <v>20</v>
      </c>
      <c r="E14" s="57" t="s">
        <v>135</v>
      </c>
      <c r="F14" s="58">
        <v>0.017881944444444443</v>
      </c>
      <c r="G14" s="24" t="str">
        <f t="shared" si="0"/>
        <v>3.44/km</v>
      </c>
      <c r="H14" s="26">
        <f t="shared" si="1"/>
        <v>0.0017708333333333326</v>
      </c>
      <c r="I14" s="26">
        <f>F14-INDEX($F$4:$F$859,MATCH(D14,$D$4:$D$859,0))</f>
        <v>0.0010648148148148136</v>
      </c>
    </row>
    <row r="15" spans="1:9" s="11" customFormat="1" ht="15" customHeight="1">
      <c r="A15" s="16">
        <v>12</v>
      </c>
      <c r="B15" s="49" t="s">
        <v>35</v>
      </c>
      <c r="C15" s="52"/>
      <c r="D15" s="43" t="s">
        <v>32</v>
      </c>
      <c r="E15" s="42" t="s">
        <v>23</v>
      </c>
      <c r="F15" s="44">
        <v>0.01798611111111111</v>
      </c>
      <c r="G15" s="16" t="str">
        <f t="shared" si="0"/>
        <v>3.45/km</v>
      </c>
      <c r="H15" s="19">
        <f t="shared" si="1"/>
        <v>0.0018749999999999982</v>
      </c>
      <c r="I15" s="19">
        <f>F15-INDEX($F$4:$F$859,MATCH(D15,$D$4:$D$859,0))</f>
        <v>0.00019675925925925764</v>
      </c>
    </row>
    <row r="16" spans="1:9" s="11" customFormat="1" ht="15" customHeight="1">
      <c r="A16" s="16">
        <v>13</v>
      </c>
      <c r="B16" s="49" t="s">
        <v>36</v>
      </c>
      <c r="C16" s="52"/>
      <c r="D16" s="43" t="s">
        <v>15</v>
      </c>
      <c r="E16" s="42" t="s">
        <v>37</v>
      </c>
      <c r="F16" s="44">
        <v>0.018032407407407407</v>
      </c>
      <c r="G16" s="16" t="str">
        <f t="shared" si="0"/>
        <v>3.46/km</v>
      </c>
      <c r="H16" s="19">
        <f t="shared" si="1"/>
        <v>0.001921296296296296</v>
      </c>
      <c r="I16" s="19">
        <f>F16-INDEX($F$4:$F$859,MATCH(D16,$D$4:$D$859,0))</f>
        <v>0.0015277777777777772</v>
      </c>
    </row>
    <row r="17" spans="1:9" s="11" customFormat="1" ht="15" customHeight="1">
      <c r="A17" s="16">
        <v>14</v>
      </c>
      <c r="B17" s="49" t="s">
        <v>38</v>
      </c>
      <c r="C17" s="52"/>
      <c r="D17" s="43" t="s">
        <v>32</v>
      </c>
      <c r="E17" s="42" t="s">
        <v>39</v>
      </c>
      <c r="F17" s="44">
        <v>0.018206018518518517</v>
      </c>
      <c r="G17" s="16" t="str">
        <f t="shared" si="0"/>
        <v>3.48/km</v>
      </c>
      <c r="H17" s="19">
        <f t="shared" si="1"/>
        <v>0.0020949074074074064</v>
      </c>
      <c r="I17" s="19">
        <f>F17-INDEX($F$4:$F$859,MATCH(D17,$D$4:$D$859,0))</f>
        <v>0.0004166666666666659</v>
      </c>
    </row>
    <row r="18" spans="1:9" s="11" customFormat="1" ht="15" customHeight="1">
      <c r="A18" s="16">
        <v>15</v>
      </c>
      <c r="B18" s="49" t="s">
        <v>40</v>
      </c>
      <c r="C18" s="52"/>
      <c r="D18" s="43" t="s">
        <v>15</v>
      </c>
      <c r="E18" s="42" t="s">
        <v>21</v>
      </c>
      <c r="F18" s="44">
        <v>0.01824074074074074</v>
      </c>
      <c r="G18" s="16" t="str">
        <f t="shared" si="0"/>
        <v>3.48/km</v>
      </c>
      <c r="H18" s="19">
        <f t="shared" si="1"/>
        <v>0.0021296296296296306</v>
      </c>
      <c r="I18" s="19">
        <f>F18-INDEX($F$4:$F$859,MATCH(D18,$D$4:$D$859,0))</f>
        <v>0.0017361111111111119</v>
      </c>
    </row>
    <row r="19" spans="1:9" s="11" customFormat="1" ht="15" customHeight="1">
      <c r="A19" s="16">
        <v>16</v>
      </c>
      <c r="B19" s="49" t="s">
        <v>41</v>
      </c>
      <c r="C19" s="52"/>
      <c r="D19" s="43" t="s">
        <v>20</v>
      </c>
      <c r="E19" s="42" t="s">
        <v>42</v>
      </c>
      <c r="F19" s="44">
        <v>0.01826388888888889</v>
      </c>
      <c r="G19" s="16" t="str">
        <f t="shared" si="0"/>
        <v>3.49/km</v>
      </c>
      <c r="H19" s="19">
        <f t="shared" si="1"/>
        <v>0.0021527777777777778</v>
      </c>
      <c r="I19" s="19">
        <f>F19-INDEX($F$4:$F$859,MATCH(D19,$D$4:$D$859,0))</f>
        <v>0.0014467592592592587</v>
      </c>
    </row>
    <row r="20" spans="1:9" s="11" customFormat="1" ht="15" customHeight="1">
      <c r="A20" s="16">
        <v>17</v>
      </c>
      <c r="B20" s="49" t="s">
        <v>43</v>
      </c>
      <c r="C20" s="52"/>
      <c r="D20" s="43" t="s">
        <v>44</v>
      </c>
      <c r="E20" s="42" t="s">
        <v>23</v>
      </c>
      <c r="F20" s="44">
        <v>0.018287037037037036</v>
      </c>
      <c r="G20" s="16" t="str">
        <f t="shared" si="0"/>
        <v>3.49/km</v>
      </c>
      <c r="H20" s="19">
        <f t="shared" si="1"/>
        <v>0.002175925925925925</v>
      </c>
      <c r="I20" s="19">
        <f>F20-INDEX($F$4:$F$859,MATCH(D20,$D$4:$D$859,0))</f>
        <v>0</v>
      </c>
    </row>
    <row r="21" spans="1:9" s="11" customFormat="1" ht="15" customHeight="1">
      <c r="A21" s="16">
        <v>18</v>
      </c>
      <c r="B21" s="49" t="s">
        <v>45</v>
      </c>
      <c r="C21" s="52"/>
      <c r="D21" s="43" t="s">
        <v>12</v>
      </c>
      <c r="E21" s="42" t="s">
        <v>30</v>
      </c>
      <c r="F21" s="44">
        <v>0.01835648148148148</v>
      </c>
      <c r="G21" s="16" t="str">
        <f t="shared" si="0"/>
        <v>3.50/km</v>
      </c>
      <c r="H21" s="19">
        <f t="shared" si="1"/>
        <v>0.00224537037037037</v>
      </c>
      <c r="I21" s="19">
        <f>F21-INDEX($F$4:$F$859,MATCH(D21,$D$4:$D$859,0))</f>
        <v>0.00224537037037037</v>
      </c>
    </row>
    <row r="22" spans="1:9" s="11" customFormat="1" ht="15" customHeight="1">
      <c r="A22" s="16">
        <v>19</v>
      </c>
      <c r="B22" s="49" t="s">
        <v>46</v>
      </c>
      <c r="C22" s="52"/>
      <c r="D22" s="43" t="s">
        <v>12</v>
      </c>
      <c r="E22" s="42" t="s">
        <v>47</v>
      </c>
      <c r="F22" s="44">
        <v>0.018379629629629628</v>
      </c>
      <c r="G22" s="16" t="str">
        <f t="shared" si="0"/>
        <v>3.50/km</v>
      </c>
      <c r="H22" s="19">
        <f t="shared" si="1"/>
        <v>0.002268518518518517</v>
      </c>
      <c r="I22" s="19">
        <f>F22-INDEX($F$4:$F$859,MATCH(D22,$D$4:$D$859,0))</f>
        <v>0.002268518518518517</v>
      </c>
    </row>
    <row r="23" spans="1:9" s="11" customFormat="1" ht="15" customHeight="1">
      <c r="A23" s="16">
        <v>20</v>
      </c>
      <c r="B23" s="49" t="s">
        <v>48</v>
      </c>
      <c r="C23" s="52"/>
      <c r="D23" s="43" t="s">
        <v>32</v>
      </c>
      <c r="E23" s="42" t="s">
        <v>23</v>
      </c>
      <c r="F23" s="44">
        <v>0.018483796296296297</v>
      </c>
      <c r="G23" s="16" t="str">
        <f t="shared" si="0"/>
        <v>3.51/km</v>
      </c>
      <c r="H23" s="19">
        <f t="shared" si="1"/>
        <v>0.002372685185185186</v>
      </c>
      <c r="I23" s="19">
        <f>F23-INDEX($F$4:$F$859,MATCH(D23,$D$4:$D$859,0))</f>
        <v>0.0006944444444444454</v>
      </c>
    </row>
    <row r="24" spans="1:9" s="11" customFormat="1" ht="15" customHeight="1">
      <c r="A24" s="16">
        <v>21</v>
      </c>
      <c r="B24" s="49" t="s">
        <v>49</v>
      </c>
      <c r="C24" s="52"/>
      <c r="D24" s="43" t="s">
        <v>50</v>
      </c>
      <c r="E24" s="42" t="s">
        <v>23</v>
      </c>
      <c r="F24" s="44">
        <v>0.018506944444444444</v>
      </c>
      <c r="G24" s="16" t="str">
        <f t="shared" si="0"/>
        <v>3.52/km</v>
      </c>
      <c r="H24" s="19">
        <f t="shared" si="1"/>
        <v>0.002395833333333333</v>
      </c>
      <c r="I24" s="19">
        <f>F24-INDEX($F$4:$F$859,MATCH(D24,$D$4:$D$859,0))</f>
        <v>0</v>
      </c>
    </row>
    <row r="25" spans="1:9" s="11" customFormat="1" ht="15" customHeight="1">
      <c r="A25" s="16">
        <v>22</v>
      </c>
      <c r="B25" s="49" t="s">
        <v>51</v>
      </c>
      <c r="C25" s="52"/>
      <c r="D25" s="43" t="s">
        <v>44</v>
      </c>
      <c r="E25" s="42" t="s">
        <v>52</v>
      </c>
      <c r="F25" s="44">
        <v>0.01861111111111111</v>
      </c>
      <c r="G25" s="16" t="str">
        <f t="shared" si="0"/>
        <v>3.53/km</v>
      </c>
      <c r="H25" s="19">
        <f t="shared" si="1"/>
        <v>0.0024999999999999988</v>
      </c>
      <c r="I25" s="19">
        <f>F25-INDEX($F$4:$F$859,MATCH(D25,$D$4:$D$859,0))</f>
        <v>0.00032407407407407385</v>
      </c>
    </row>
    <row r="26" spans="1:9" s="11" customFormat="1" ht="15" customHeight="1">
      <c r="A26" s="16">
        <v>23</v>
      </c>
      <c r="B26" s="49" t="s">
        <v>53</v>
      </c>
      <c r="C26" s="52"/>
      <c r="D26" s="43" t="s">
        <v>15</v>
      </c>
      <c r="E26" s="42" t="s">
        <v>54</v>
      </c>
      <c r="F26" s="44">
        <v>0.018784722222222223</v>
      </c>
      <c r="G26" s="16" t="str">
        <f t="shared" si="0"/>
        <v>3.55/km</v>
      </c>
      <c r="H26" s="19">
        <f t="shared" si="1"/>
        <v>0.0026736111111111127</v>
      </c>
      <c r="I26" s="19">
        <f>F26-INDEX($F$4:$F$859,MATCH(D26,$D$4:$D$859,0))</f>
        <v>0.002280092592592594</v>
      </c>
    </row>
    <row r="27" spans="1:9" s="12" customFormat="1" ht="15" customHeight="1">
      <c r="A27" s="16">
        <v>24</v>
      </c>
      <c r="B27" s="49" t="s">
        <v>55</v>
      </c>
      <c r="C27" s="52"/>
      <c r="D27" s="43" t="s">
        <v>44</v>
      </c>
      <c r="E27" s="42" t="s">
        <v>52</v>
      </c>
      <c r="F27" s="44">
        <v>0.018831018518518518</v>
      </c>
      <c r="G27" s="16" t="str">
        <f t="shared" si="0"/>
        <v>3.56/km</v>
      </c>
      <c r="H27" s="19">
        <f t="shared" si="1"/>
        <v>0.002719907407407407</v>
      </c>
      <c r="I27" s="19">
        <f>F27-INDEX($F$4:$F$859,MATCH(D27,$D$4:$D$859,0))</f>
        <v>0.0005439814814814821</v>
      </c>
    </row>
    <row r="28" spans="1:9" s="11" customFormat="1" ht="15" customHeight="1">
      <c r="A28" s="16">
        <v>25</v>
      </c>
      <c r="B28" s="49" t="s">
        <v>56</v>
      </c>
      <c r="C28" s="52"/>
      <c r="D28" s="43" t="s">
        <v>20</v>
      </c>
      <c r="E28" s="42" t="s">
        <v>57</v>
      </c>
      <c r="F28" s="44">
        <v>0.01892361111111111</v>
      </c>
      <c r="G28" s="16" t="str">
        <f t="shared" si="0"/>
        <v>3.57/km</v>
      </c>
      <c r="H28" s="19">
        <f t="shared" si="1"/>
        <v>0.002812499999999999</v>
      </c>
      <c r="I28" s="19">
        <f>F28-INDEX($F$4:$F$859,MATCH(D28,$D$4:$D$859,0))</f>
        <v>0.00210648148148148</v>
      </c>
    </row>
    <row r="29" spans="1:9" s="11" customFormat="1" ht="15" customHeight="1">
      <c r="A29" s="24">
        <v>26</v>
      </c>
      <c r="B29" s="54" t="s">
        <v>58</v>
      </c>
      <c r="C29" s="55"/>
      <c r="D29" s="56" t="s">
        <v>59</v>
      </c>
      <c r="E29" s="57" t="s">
        <v>135</v>
      </c>
      <c r="F29" s="58">
        <v>0.019085648148148147</v>
      </c>
      <c r="G29" s="24" t="str">
        <f t="shared" si="0"/>
        <v>3.59/km</v>
      </c>
      <c r="H29" s="26">
        <f t="shared" si="1"/>
        <v>0.002974537037037036</v>
      </c>
      <c r="I29" s="26">
        <f>F29-INDEX($F$4:$F$859,MATCH(D29,$D$4:$D$859,0))</f>
        <v>0</v>
      </c>
    </row>
    <row r="30" spans="1:9" s="11" customFormat="1" ht="15" customHeight="1">
      <c r="A30" s="16">
        <v>27</v>
      </c>
      <c r="B30" s="49" t="s">
        <v>60</v>
      </c>
      <c r="C30" s="52"/>
      <c r="D30" s="43" t="s">
        <v>44</v>
      </c>
      <c r="E30" s="42" t="s">
        <v>61</v>
      </c>
      <c r="F30" s="44">
        <v>0.019189814814814816</v>
      </c>
      <c r="G30" s="16" t="str">
        <f t="shared" si="0"/>
        <v>4.00/km</v>
      </c>
      <c r="H30" s="19">
        <f t="shared" si="1"/>
        <v>0.003078703703703705</v>
      </c>
      <c r="I30" s="19">
        <f>F30-INDEX($F$4:$F$859,MATCH(D30,$D$4:$D$859,0))</f>
        <v>0.0009027777777777801</v>
      </c>
    </row>
    <row r="31" spans="1:9" s="11" customFormat="1" ht="15" customHeight="1">
      <c r="A31" s="16">
        <v>28</v>
      </c>
      <c r="B31" s="49" t="s">
        <v>62</v>
      </c>
      <c r="C31" s="52"/>
      <c r="D31" s="43" t="s">
        <v>59</v>
      </c>
      <c r="E31" s="42" t="s">
        <v>63</v>
      </c>
      <c r="F31" s="44">
        <v>0.01923611111111111</v>
      </c>
      <c r="G31" s="16" t="str">
        <f t="shared" si="0"/>
        <v>4.01/km</v>
      </c>
      <c r="H31" s="19">
        <f t="shared" si="1"/>
        <v>0.0031249999999999993</v>
      </c>
      <c r="I31" s="19">
        <f>F31-INDEX($F$4:$F$859,MATCH(D31,$D$4:$D$859,0))</f>
        <v>0.00015046296296296335</v>
      </c>
    </row>
    <row r="32" spans="1:9" s="11" customFormat="1" ht="15" customHeight="1">
      <c r="A32" s="16">
        <v>29</v>
      </c>
      <c r="B32" s="49" t="s">
        <v>64</v>
      </c>
      <c r="C32" s="52"/>
      <c r="D32" s="43" t="s">
        <v>20</v>
      </c>
      <c r="E32" s="42" t="s">
        <v>65</v>
      </c>
      <c r="F32" s="44">
        <v>0.019363425925925926</v>
      </c>
      <c r="G32" s="16" t="str">
        <f t="shared" si="0"/>
        <v>4.02/km</v>
      </c>
      <c r="H32" s="19">
        <f aca="true" t="shared" si="2" ref="H32:H78">F32-$F$4</f>
        <v>0.0032523148148148155</v>
      </c>
      <c r="I32" s="19">
        <f>F32-INDEX($F$4:$F$859,MATCH(D32,$D$4:$D$859,0))</f>
        <v>0.0025462962962962965</v>
      </c>
    </row>
    <row r="33" spans="1:9" s="11" customFormat="1" ht="15" customHeight="1">
      <c r="A33" s="16">
        <v>30</v>
      </c>
      <c r="B33" s="49" t="s">
        <v>66</v>
      </c>
      <c r="C33" s="52"/>
      <c r="D33" s="43" t="s">
        <v>67</v>
      </c>
      <c r="E33" s="42" t="s">
        <v>68</v>
      </c>
      <c r="F33" s="44">
        <v>0.019375</v>
      </c>
      <c r="G33" s="16" t="str">
        <f t="shared" si="0"/>
        <v>4.03/km</v>
      </c>
      <c r="H33" s="19">
        <f t="shared" si="2"/>
        <v>0.003263888888888889</v>
      </c>
      <c r="I33" s="19">
        <f>F33-INDEX($F$4:$F$859,MATCH(D33,$D$4:$D$859,0))</f>
        <v>0</v>
      </c>
    </row>
    <row r="34" spans="1:9" s="11" customFormat="1" ht="15" customHeight="1">
      <c r="A34" s="16">
        <v>31</v>
      </c>
      <c r="B34" s="49" t="s">
        <v>69</v>
      </c>
      <c r="C34" s="52"/>
      <c r="D34" s="43" t="s">
        <v>20</v>
      </c>
      <c r="E34" s="42" t="s">
        <v>37</v>
      </c>
      <c r="F34" s="44">
        <v>0.01943287037037037</v>
      </c>
      <c r="G34" s="16" t="str">
        <f t="shared" si="0"/>
        <v>4.03/km</v>
      </c>
      <c r="H34" s="19">
        <f t="shared" si="2"/>
        <v>0.0033217592592592604</v>
      </c>
      <c r="I34" s="19">
        <f>F34-INDEX($F$4:$F$859,MATCH(D34,$D$4:$D$859,0))</f>
        <v>0.0026157407407407414</v>
      </c>
    </row>
    <row r="35" spans="1:9" s="11" customFormat="1" ht="15" customHeight="1">
      <c r="A35" s="16">
        <v>32</v>
      </c>
      <c r="B35" s="49" t="s">
        <v>70</v>
      </c>
      <c r="C35" s="52"/>
      <c r="D35" s="43" t="s">
        <v>20</v>
      </c>
      <c r="E35" s="42" t="s">
        <v>71</v>
      </c>
      <c r="F35" s="44">
        <v>0.019525462962962963</v>
      </c>
      <c r="G35" s="16" t="str">
        <f t="shared" si="0"/>
        <v>4.04/km</v>
      </c>
      <c r="H35" s="19">
        <f t="shared" si="2"/>
        <v>0.0034143518518518524</v>
      </c>
      <c r="I35" s="19">
        <f>F35-INDEX($F$4:$F$859,MATCH(D35,$D$4:$D$859,0))</f>
        <v>0.0027083333333333334</v>
      </c>
    </row>
    <row r="36" spans="1:9" s="11" customFormat="1" ht="15" customHeight="1">
      <c r="A36" s="16">
        <v>33</v>
      </c>
      <c r="B36" s="49" t="s">
        <v>72</v>
      </c>
      <c r="C36" s="52"/>
      <c r="D36" s="43" t="s">
        <v>67</v>
      </c>
      <c r="E36" s="42" t="s">
        <v>23</v>
      </c>
      <c r="F36" s="44">
        <v>0.019976851851851853</v>
      </c>
      <c r="G36" s="16" t="str">
        <f t="shared" si="0"/>
        <v>4.10/km</v>
      </c>
      <c r="H36" s="19">
        <f t="shared" si="2"/>
        <v>0.0038657407407407425</v>
      </c>
      <c r="I36" s="19">
        <f>F36-INDEX($F$4:$F$859,MATCH(D36,$D$4:$D$859,0))</f>
        <v>0.0006018518518518534</v>
      </c>
    </row>
    <row r="37" spans="1:9" s="11" customFormat="1" ht="15" customHeight="1">
      <c r="A37" s="16">
        <v>34</v>
      </c>
      <c r="B37" s="49" t="s">
        <v>73</v>
      </c>
      <c r="C37" s="52"/>
      <c r="D37" s="43" t="s">
        <v>50</v>
      </c>
      <c r="E37" s="42" t="s">
        <v>74</v>
      </c>
      <c r="F37" s="44">
        <v>0.019988425925925927</v>
      </c>
      <c r="G37" s="16" t="str">
        <f t="shared" si="0"/>
        <v>4.10/km</v>
      </c>
      <c r="H37" s="19">
        <f t="shared" si="2"/>
        <v>0.003877314814814816</v>
      </c>
      <c r="I37" s="19">
        <f>F37-INDEX($F$4:$F$859,MATCH(D37,$D$4:$D$859,0))</f>
        <v>0.001481481481481483</v>
      </c>
    </row>
    <row r="38" spans="1:9" s="11" customFormat="1" ht="15" customHeight="1">
      <c r="A38" s="16">
        <v>35</v>
      </c>
      <c r="B38" s="49" t="s">
        <v>75</v>
      </c>
      <c r="C38" s="52"/>
      <c r="D38" s="43" t="s">
        <v>12</v>
      </c>
      <c r="E38" s="42" t="s">
        <v>76</v>
      </c>
      <c r="F38" s="44">
        <v>0.02</v>
      </c>
      <c r="G38" s="16" t="str">
        <f t="shared" si="0"/>
        <v>4.10/km</v>
      </c>
      <c r="H38" s="19">
        <f t="shared" si="2"/>
        <v>0.0038888888888888896</v>
      </c>
      <c r="I38" s="19">
        <f>F38-INDEX($F$4:$F$859,MATCH(D38,$D$4:$D$859,0))</f>
        <v>0.0038888888888888896</v>
      </c>
    </row>
    <row r="39" spans="1:9" s="11" customFormat="1" ht="15" customHeight="1">
      <c r="A39" s="16">
        <v>36</v>
      </c>
      <c r="B39" s="49" t="s">
        <v>77</v>
      </c>
      <c r="C39" s="52"/>
      <c r="D39" s="43" t="s">
        <v>32</v>
      </c>
      <c r="E39" s="42" t="s">
        <v>78</v>
      </c>
      <c r="F39" s="44">
        <v>0.02008101851851852</v>
      </c>
      <c r="G39" s="16" t="str">
        <f t="shared" si="0"/>
        <v>4.11/km</v>
      </c>
      <c r="H39" s="19">
        <f t="shared" si="2"/>
        <v>0.003969907407407408</v>
      </c>
      <c r="I39" s="19">
        <f>F39-INDEX($F$4:$F$859,MATCH(D39,$D$4:$D$859,0))</f>
        <v>0.0022916666666666675</v>
      </c>
    </row>
    <row r="40" spans="1:9" s="11" customFormat="1" ht="15" customHeight="1">
      <c r="A40" s="16">
        <v>37</v>
      </c>
      <c r="B40" s="49" t="s">
        <v>79</v>
      </c>
      <c r="C40" s="52"/>
      <c r="D40" s="43" t="s">
        <v>44</v>
      </c>
      <c r="E40" s="42" t="s">
        <v>80</v>
      </c>
      <c r="F40" s="44">
        <v>0.02025462962962963</v>
      </c>
      <c r="G40" s="16" t="str">
        <f t="shared" si="0"/>
        <v>4.14/km</v>
      </c>
      <c r="H40" s="19">
        <f t="shared" si="2"/>
        <v>0.004143518518518519</v>
      </c>
      <c r="I40" s="19">
        <f>F40-INDEX($F$4:$F$859,MATCH(D40,$D$4:$D$859,0))</f>
        <v>0.0019675925925925937</v>
      </c>
    </row>
    <row r="41" spans="1:9" s="11" customFormat="1" ht="15" customHeight="1">
      <c r="A41" s="16">
        <v>38</v>
      </c>
      <c r="B41" s="49" t="s">
        <v>81</v>
      </c>
      <c r="C41" s="52"/>
      <c r="D41" s="43" t="s">
        <v>20</v>
      </c>
      <c r="E41" s="42" t="s">
        <v>82</v>
      </c>
      <c r="F41" s="44">
        <v>0.020590277777777777</v>
      </c>
      <c r="G41" s="16" t="str">
        <f t="shared" si="0"/>
        <v>4.18/km</v>
      </c>
      <c r="H41" s="19">
        <f t="shared" si="2"/>
        <v>0.004479166666666666</v>
      </c>
      <c r="I41" s="19">
        <f>F41-INDEX($F$4:$F$859,MATCH(D41,$D$4:$D$859,0))</f>
        <v>0.003773148148148147</v>
      </c>
    </row>
    <row r="42" spans="1:9" s="11" customFormat="1" ht="15" customHeight="1">
      <c r="A42" s="16">
        <v>39</v>
      </c>
      <c r="B42" s="49" t="s">
        <v>83</v>
      </c>
      <c r="C42" s="52"/>
      <c r="D42" s="43" t="s">
        <v>44</v>
      </c>
      <c r="E42" s="42" t="s">
        <v>84</v>
      </c>
      <c r="F42" s="44">
        <v>0.020625</v>
      </c>
      <c r="G42" s="16" t="str">
        <f t="shared" si="0"/>
        <v>4.18/km</v>
      </c>
      <c r="H42" s="19">
        <f t="shared" si="2"/>
        <v>0.00451388888888889</v>
      </c>
      <c r="I42" s="19">
        <f>F42-INDEX($F$4:$F$859,MATCH(D42,$D$4:$D$859,0))</f>
        <v>0.0023379629629629653</v>
      </c>
    </row>
    <row r="43" spans="1:9" s="11" customFormat="1" ht="15" customHeight="1">
      <c r="A43" s="16">
        <v>40</v>
      </c>
      <c r="B43" s="49" t="s">
        <v>85</v>
      </c>
      <c r="C43" s="52"/>
      <c r="D43" s="43" t="s">
        <v>15</v>
      </c>
      <c r="E43" s="42" t="s">
        <v>84</v>
      </c>
      <c r="F43" s="44">
        <v>0.0209375</v>
      </c>
      <c r="G43" s="16" t="str">
        <f t="shared" si="0"/>
        <v>4.22/km</v>
      </c>
      <c r="H43" s="19">
        <f t="shared" si="2"/>
        <v>0.0048263888888888905</v>
      </c>
      <c r="I43" s="19">
        <f>F43-INDEX($F$4:$F$859,MATCH(D43,$D$4:$D$859,0))</f>
        <v>0.004432870370370372</v>
      </c>
    </row>
    <row r="44" spans="1:9" s="11" customFormat="1" ht="15" customHeight="1">
      <c r="A44" s="16">
        <v>41</v>
      </c>
      <c r="B44" s="49" t="s">
        <v>86</v>
      </c>
      <c r="C44" s="52"/>
      <c r="D44" s="43" t="s">
        <v>50</v>
      </c>
      <c r="E44" s="42" t="s">
        <v>57</v>
      </c>
      <c r="F44" s="44">
        <v>0.021006944444444443</v>
      </c>
      <c r="G44" s="16" t="str">
        <f t="shared" si="0"/>
        <v>4.23/km</v>
      </c>
      <c r="H44" s="19">
        <f t="shared" si="2"/>
        <v>0.004895833333333332</v>
      </c>
      <c r="I44" s="19">
        <f>F44-INDEX($F$4:$F$859,MATCH(D44,$D$4:$D$859,0))</f>
        <v>0.0024999999999999988</v>
      </c>
    </row>
    <row r="45" spans="1:9" s="11" customFormat="1" ht="15" customHeight="1">
      <c r="A45" s="16">
        <v>42</v>
      </c>
      <c r="B45" s="49" t="s">
        <v>87</v>
      </c>
      <c r="C45" s="52"/>
      <c r="D45" s="43" t="s">
        <v>32</v>
      </c>
      <c r="E45" s="42" t="s">
        <v>52</v>
      </c>
      <c r="F45" s="44">
        <v>0.02108796296296296</v>
      </c>
      <c r="G45" s="16" t="str">
        <f t="shared" si="0"/>
        <v>4.24/km</v>
      </c>
      <c r="H45" s="19">
        <f t="shared" si="2"/>
        <v>0.00497685185185185</v>
      </c>
      <c r="I45" s="19">
        <f>F45-INDEX($F$4:$F$859,MATCH(D45,$D$4:$D$859,0))</f>
        <v>0.00329861111111111</v>
      </c>
    </row>
    <row r="46" spans="1:9" s="11" customFormat="1" ht="15" customHeight="1">
      <c r="A46" s="16">
        <v>43</v>
      </c>
      <c r="B46" s="49" t="s">
        <v>88</v>
      </c>
      <c r="C46" s="52"/>
      <c r="D46" s="43" t="s">
        <v>20</v>
      </c>
      <c r="E46" s="42" t="s">
        <v>80</v>
      </c>
      <c r="F46" s="44">
        <v>0.021226851851851854</v>
      </c>
      <c r="G46" s="16" t="str">
        <f t="shared" si="0"/>
        <v>4.26/km</v>
      </c>
      <c r="H46" s="19">
        <f t="shared" si="2"/>
        <v>0.005115740740740744</v>
      </c>
      <c r="I46" s="19">
        <f>F46-INDEX($F$4:$F$859,MATCH(D46,$D$4:$D$859,0))</f>
        <v>0.004409722222222225</v>
      </c>
    </row>
    <row r="47" spans="1:9" s="11" customFormat="1" ht="15" customHeight="1">
      <c r="A47" s="16">
        <v>44</v>
      </c>
      <c r="B47" s="49" t="s">
        <v>89</v>
      </c>
      <c r="C47" s="52"/>
      <c r="D47" s="43" t="s">
        <v>90</v>
      </c>
      <c r="E47" s="42" t="s">
        <v>57</v>
      </c>
      <c r="F47" s="44">
        <v>0.02152777777777778</v>
      </c>
      <c r="G47" s="16" t="str">
        <f t="shared" si="0"/>
        <v>4.30/km</v>
      </c>
      <c r="H47" s="19">
        <f t="shared" si="2"/>
        <v>0.00541666666666667</v>
      </c>
      <c r="I47" s="19">
        <f>F47-INDEX($F$4:$F$859,MATCH(D47,$D$4:$D$859,0))</f>
        <v>0</v>
      </c>
    </row>
    <row r="48" spans="1:9" s="11" customFormat="1" ht="15" customHeight="1">
      <c r="A48" s="16">
        <v>45</v>
      </c>
      <c r="B48" s="49" t="s">
        <v>91</v>
      </c>
      <c r="C48" s="52"/>
      <c r="D48" s="43" t="s">
        <v>67</v>
      </c>
      <c r="E48" s="42" t="s">
        <v>92</v>
      </c>
      <c r="F48" s="44">
        <v>0.021608796296296296</v>
      </c>
      <c r="G48" s="16" t="str">
        <f t="shared" si="0"/>
        <v>4.31/km</v>
      </c>
      <c r="H48" s="19">
        <f t="shared" si="2"/>
        <v>0.005497685185185185</v>
      </c>
      <c r="I48" s="19">
        <f>F48-INDEX($F$4:$F$859,MATCH(D48,$D$4:$D$859,0))</f>
        <v>0.0022337962962962962</v>
      </c>
    </row>
    <row r="49" spans="1:9" s="11" customFormat="1" ht="15" customHeight="1">
      <c r="A49" s="16">
        <v>46</v>
      </c>
      <c r="B49" s="49" t="s">
        <v>93</v>
      </c>
      <c r="C49" s="52"/>
      <c r="D49" s="43" t="s">
        <v>94</v>
      </c>
      <c r="E49" s="42" t="s">
        <v>95</v>
      </c>
      <c r="F49" s="44">
        <v>0.021736111111111112</v>
      </c>
      <c r="G49" s="16" t="str">
        <f t="shared" si="0"/>
        <v>4.32/km</v>
      </c>
      <c r="H49" s="19">
        <f t="shared" si="2"/>
        <v>0.0056250000000000015</v>
      </c>
      <c r="I49" s="19">
        <f>F49-INDEX($F$4:$F$859,MATCH(D49,$D$4:$D$859,0))</f>
        <v>0</v>
      </c>
    </row>
    <row r="50" spans="1:9" s="11" customFormat="1" ht="15" customHeight="1">
      <c r="A50" s="16">
        <v>47</v>
      </c>
      <c r="B50" s="49" t="s">
        <v>96</v>
      </c>
      <c r="C50" s="52"/>
      <c r="D50" s="43" t="s">
        <v>50</v>
      </c>
      <c r="E50" s="42" t="s">
        <v>97</v>
      </c>
      <c r="F50" s="44">
        <v>0.02175925925925926</v>
      </c>
      <c r="G50" s="16" t="str">
        <f t="shared" si="0"/>
        <v>4.32/km</v>
      </c>
      <c r="H50" s="19">
        <f t="shared" si="2"/>
        <v>0.005648148148148149</v>
      </c>
      <c r="I50" s="19">
        <f>F50-INDEX($F$4:$F$859,MATCH(D50,$D$4:$D$859,0))</f>
        <v>0.0032523148148148155</v>
      </c>
    </row>
    <row r="51" spans="1:9" s="11" customFormat="1" ht="15" customHeight="1">
      <c r="A51" s="16">
        <v>48</v>
      </c>
      <c r="B51" s="49" t="s">
        <v>98</v>
      </c>
      <c r="C51" s="52"/>
      <c r="D51" s="43" t="s">
        <v>20</v>
      </c>
      <c r="E51" s="42" t="s">
        <v>71</v>
      </c>
      <c r="F51" s="44">
        <v>0.021770833333333336</v>
      </c>
      <c r="G51" s="16" t="str">
        <f t="shared" si="0"/>
        <v>4.33/km</v>
      </c>
      <c r="H51" s="19">
        <f t="shared" si="2"/>
        <v>0.005659722222222226</v>
      </c>
      <c r="I51" s="19">
        <f>F51-INDEX($F$4:$F$859,MATCH(D51,$D$4:$D$859,0))</f>
        <v>0.004953703703703707</v>
      </c>
    </row>
    <row r="52" spans="1:9" s="11" customFormat="1" ht="15" customHeight="1">
      <c r="A52" s="16">
        <v>49</v>
      </c>
      <c r="B52" s="49" t="s">
        <v>99</v>
      </c>
      <c r="C52" s="52"/>
      <c r="D52" s="43" t="s">
        <v>100</v>
      </c>
      <c r="E52" s="42" t="s">
        <v>101</v>
      </c>
      <c r="F52" s="44">
        <v>0.021805555555555554</v>
      </c>
      <c r="G52" s="16" t="str">
        <f t="shared" si="0"/>
        <v>4.33/km</v>
      </c>
      <c r="H52" s="19">
        <f t="shared" si="2"/>
        <v>0.005694444444444443</v>
      </c>
      <c r="I52" s="19">
        <f>F52-INDEX($F$4:$F$859,MATCH(D52,$D$4:$D$859,0))</f>
        <v>0</v>
      </c>
    </row>
    <row r="53" spans="1:9" s="13" customFormat="1" ht="15" customHeight="1">
      <c r="A53" s="16">
        <v>50</v>
      </c>
      <c r="B53" s="49" t="s">
        <v>102</v>
      </c>
      <c r="C53" s="52"/>
      <c r="D53" s="43" t="s">
        <v>44</v>
      </c>
      <c r="E53" s="42" t="s">
        <v>52</v>
      </c>
      <c r="F53" s="44">
        <v>0.021875</v>
      </c>
      <c r="G53" s="16" t="str">
        <f t="shared" si="0"/>
        <v>4.34/km</v>
      </c>
      <c r="H53" s="19">
        <f t="shared" si="2"/>
        <v>0.005763888888888888</v>
      </c>
      <c r="I53" s="19">
        <f>F53-INDEX($F$4:$F$859,MATCH(D53,$D$4:$D$859,0))</f>
        <v>0.003587962962962963</v>
      </c>
    </row>
    <row r="54" spans="1:9" s="11" customFormat="1" ht="15" customHeight="1">
      <c r="A54" s="16">
        <v>51</v>
      </c>
      <c r="B54" s="49" t="s">
        <v>103</v>
      </c>
      <c r="C54" s="52"/>
      <c r="D54" s="43" t="s">
        <v>59</v>
      </c>
      <c r="E54" s="42" t="s">
        <v>54</v>
      </c>
      <c r="F54" s="44">
        <v>0.021886574074074072</v>
      </c>
      <c r="G54" s="16" t="str">
        <f t="shared" si="0"/>
        <v>4.34/km</v>
      </c>
      <c r="H54" s="19">
        <f t="shared" si="2"/>
        <v>0.005775462962962961</v>
      </c>
      <c r="I54" s="19">
        <f>F54-INDEX($F$4:$F$859,MATCH(D54,$D$4:$D$859,0))</f>
        <v>0.0028009259259259255</v>
      </c>
    </row>
    <row r="55" spans="1:9" s="11" customFormat="1" ht="15" customHeight="1">
      <c r="A55" s="16">
        <v>52</v>
      </c>
      <c r="B55" s="49" t="s">
        <v>104</v>
      </c>
      <c r="C55" s="52"/>
      <c r="D55" s="43" t="s">
        <v>50</v>
      </c>
      <c r="E55" s="42" t="s">
        <v>101</v>
      </c>
      <c r="F55" s="44">
        <v>0.021956018518518517</v>
      </c>
      <c r="G55" s="16" t="str">
        <f t="shared" si="0"/>
        <v>4.35/km</v>
      </c>
      <c r="H55" s="19">
        <f t="shared" si="2"/>
        <v>0.005844907407407406</v>
      </c>
      <c r="I55" s="19">
        <f>F55-INDEX($F$4:$F$859,MATCH(D55,$D$4:$D$859,0))</f>
        <v>0.003449074074074073</v>
      </c>
    </row>
    <row r="56" spans="1:9" s="11" customFormat="1" ht="15" customHeight="1">
      <c r="A56" s="16">
        <v>53</v>
      </c>
      <c r="B56" s="49" t="s">
        <v>105</v>
      </c>
      <c r="C56" s="52"/>
      <c r="D56" s="43" t="s">
        <v>20</v>
      </c>
      <c r="E56" s="42" t="s">
        <v>30</v>
      </c>
      <c r="F56" s="44">
        <v>0.022048611111111113</v>
      </c>
      <c r="G56" s="16" t="str">
        <f t="shared" si="0"/>
        <v>4.36/km</v>
      </c>
      <c r="H56" s="19">
        <f t="shared" si="2"/>
        <v>0.005937500000000002</v>
      </c>
      <c r="I56" s="19">
        <f>F56-INDEX($F$4:$F$859,MATCH(D56,$D$4:$D$859,0))</f>
        <v>0.005231481481481483</v>
      </c>
    </row>
    <row r="57" spans="1:9" s="11" customFormat="1" ht="15" customHeight="1">
      <c r="A57" s="16">
        <v>54</v>
      </c>
      <c r="B57" s="49" t="s">
        <v>106</v>
      </c>
      <c r="C57" s="52"/>
      <c r="D57" s="43" t="s">
        <v>50</v>
      </c>
      <c r="E57" s="42" t="s">
        <v>107</v>
      </c>
      <c r="F57" s="44">
        <v>0.02207175925925926</v>
      </c>
      <c r="G57" s="16" t="str">
        <f t="shared" si="0"/>
        <v>4.36/km</v>
      </c>
      <c r="H57" s="19">
        <f t="shared" si="2"/>
        <v>0.005960648148148149</v>
      </c>
      <c r="I57" s="19">
        <f>F57-INDEX($F$4:$F$859,MATCH(D57,$D$4:$D$859,0))</f>
        <v>0.003564814814814816</v>
      </c>
    </row>
    <row r="58" spans="1:9" s="11" customFormat="1" ht="15" customHeight="1">
      <c r="A58" s="16">
        <v>55</v>
      </c>
      <c r="B58" s="49" t="s">
        <v>108</v>
      </c>
      <c r="C58" s="52"/>
      <c r="D58" s="43" t="s">
        <v>109</v>
      </c>
      <c r="E58" s="42" t="s">
        <v>78</v>
      </c>
      <c r="F58" s="44">
        <v>0.022337962962962962</v>
      </c>
      <c r="G58" s="16" t="str">
        <f t="shared" si="0"/>
        <v>4.40/km</v>
      </c>
      <c r="H58" s="19">
        <f t="shared" si="2"/>
        <v>0.0062268518518518515</v>
      </c>
      <c r="I58" s="19">
        <f>F58-INDEX($F$4:$F$859,MATCH(D58,$D$4:$D$859,0))</f>
        <v>0</v>
      </c>
    </row>
    <row r="59" spans="1:9" s="11" customFormat="1" ht="15" customHeight="1">
      <c r="A59" s="16">
        <v>56</v>
      </c>
      <c r="B59" s="49" t="s">
        <v>110</v>
      </c>
      <c r="C59" s="52"/>
      <c r="D59" s="43" t="s">
        <v>50</v>
      </c>
      <c r="E59" s="42" t="s">
        <v>16</v>
      </c>
      <c r="F59" s="44">
        <v>0.02244212962962963</v>
      </c>
      <c r="G59" s="16" t="str">
        <f t="shared" si="0"/>
        <v>4.41/km</v>
      </c>
      <c r="H59" s="19">
        <f t="shared" si="2"/>
        <v>0.0063310185185185205</v>
      </c>
      <c r="I59" s="19">
        <f>F59-INDEX($F$4:$F$859,MATCH(D59,$D$4:$D$859,0))</f>
        <v>0.003935185185185187</v>
      </c>
    </row>
    <row r="60" spans="1:9" s="11" customFormat="1" ht="15" customHeight="1">
      <c r="A60" s="16">
        <v>57</v>
      </c>
      <c r="B60" s="49" t="s">
        <v>111</v>
      </c>
      <c r="C60" s="52"/>
      <c r="D60" s="43" t="s">
        <v>44</v>
      </c>
      <c r="E60" s="42" t="s">
        <v>37</v>
      </c>
      <c r="F60" s="44">
        <v>0.02246527777777778</v>
      </c>
      <c r="G60" s="16" t="str">
        <f t="shared" si="0"/>
        <v>4.41/km</v>
      </c>
      <c r="H60" s="19">
        <f t="shared" si="2"/>
        <v>0.006354166666666668</v>
      </c>
      <c r="I60" s="19">
        <f>F60-INDEX($F$4:$F$859,MATCH(D60,$D$4:$D$859,0))</f>
        <v>0.004178240740740743</v>
      </c>
    </row>
    <row r="61" spans="1:9" s="11" customFormat="1" ht="15" customHeight="1">
      <c r="A61" s="16">
        <v>58</v>
      </c>
      <c r="B61" s="49" t="s">
        <v>112</v>
      </c>
      <c r="C61" s="52"/>
      <c r="D61" s="43" t="s">
        <v>90</v>
      </c>
      <c r="E61" s="42" t="s">
        <v>21</v>
      </c>
      <c r="F61" s="44">
        <v>0.022511574074074073</v>
      </c>
      <c r="G61" s="16" t="str">
        <f t="shared" si="0"/>
        <v>4.42/km</v>
      </c>
      <c r="H61" s="19">
        <f t="shared" si="2"/>
        <v>0.006400462962962962</v>
      </c>
      <c r="I61" s="19">
        <f>F61-INDEX($F$4:$F$859,MATCH(D61,$D$4:$D$859,0))</f>
        <v>0.0009837962962962916</v>
      </c>
    </row>
    <row r="62" spans="1:9" s="11" customFormat="1" ht="15" customHeight="1">
      <c r="A62" s="16">
        <v>59</v>
      </c>
      <c r="B62" s="49" t="s">
        <v>113</v>
      </c>
      <c r="C62" s="52"/>
      <c r="D62" s="43" t="s">
        <v>114</v>
      </c>
      <c r="E62" s="42" t="s">
        <v>23</v>
      </c>
      <c r="F62" s="44">
        <v>0.02259259259259259</v>
      </c>
      <c r="G62" s="16" t="str">
        <f t="shared" si="0"/>
        <v>4.43/km</v>
      </c>
      <c r="H62" s="19">
        <f t="shared" si="2"/>
        <v>0.00648148148148148</v>
      </c>
      <c r="I62" s="19">
        <f>F62-INDEX($F$4:$F$859,MATCH(D62,$D$4:$D$859,0))</f>
        <v>0</v>
      </c>
    </row>
    <row r="63" spans="1:9" s="11" customFormat="1" ht="15" customHeight="1">
      <c r="A63" s="16">
        <v>60</v>
      </c>
      <c r="B63" s="49" t="s">
        <v>115</v>
      </c>
      <c r="C63" s="52"/>
      <c r="D63" s="43" t="s">
        <v>59</v>
      </c>
      <c r="E63" s="42" t="s">
        <v>23</v>
      </c>
      <c r="F63" s="44">
        <v>0.02262731481481482</v>
      </c>
      <c r="G63" s="16" t="str">
        <f t="shared" si="0"/>
        <v>4.43/km</v>
      </c>
      <c r="H63" s="19">
        <f t="shared" si="2"/>
        <v>0.006516203703703708</v>
      </c>
      <c r="I63" s="19">
        <f>F63-INDEX($F$4:$F$859,MATCH(D63,$D$4:$D$859,0))</f>
        <v>0.003541666666666672</v>
      </c>
    </row>
    <row r="64" spans="1:9" s="11" customFormat="1" ht="15" customHeight="1">
      <c r="A64" s="16">
        <v>61</v>
      </c>
      <c r="B64" s="49" t="s">
        <v>116</v>
      </c>
      <c r="C64" s="52"/>
      <c r="D64" s="43" t="s">
        <v>50</v>
      </c>
      <c r="E64" s="42" t="s">
        <v>80</v>
      </c>
      <c r="F64" s="44">
        <v>0.022685185185185183</v>
      </c>
      <c r="G64" s="16" t="str">
        <f t="shared" si="0"/>
        <v>4.44/km</v>
      </c>
      <c r="H64" s="19">
        <f t="shared" si="2"/>
        <v>0.0065740740740740725</v>
      </c>
      <c r="I64" s="19">
        <f>F64-INDEX($F$4:$F$859,MATCH(D64,$D$4:$D$859,0))</f>
        <v>0.004178240740740739</v>
      </c>
    </row>
    <row r="65" spans="1:9" s="11" customFormat="1" ht="15" customHeight="1">
      <c r="A65" s="16">
        <v>62</v>
      </c>
      <c r="B65" s="49" t="s">
        <v>117</v>
      </c>
      <c r="C65" s="52"/>
      <c r="D65" s="43" t="s">
        <v>94</v>
      </c>
      <c r="E65" s="42" t="s">
        <v>97</v>
      </c>
      <c r="F65" s="44">
        <v>0.022708333333333334</v>
      </c>
      <c r="G65" s="16" t="str">
        <f t="shared" si="0"/>
        <v>4.44/km</v>
      </c>
      <c r="H65" s="19">
        <f t="shared" si="2"/>
        <v>0.006597222222222223</v>
      </c>
      <c r="I65" s="19">
        <f>F65-INDEX($F$4:$F$859,MATCH(D65,$D$4:$D$859,0))</f>
        <v>0.0009722222222222215</v>
      </c>
    </row>
    <row r="66" spans="1:9" s="11" customFormat="1" ht="15" customHeight="1">
      <c r="A66" s="16">
        <v>63</v>
      </c>
      <c r="B66" s="49" t="s">
        <v>118</v>
      </c>
      <c r="C66" s="52"/>
      <c r="D66" s="43" t="s">
        <v>109</v>
      </c>
      <c r="E66" s="42" t="s">
        <v>101</v>
      </c>
      <c r="F66" s="44">
        <v>0.0228125</v>
      </c>
      <c r="G66" s="16" t="str">
        <f t="shared" si="0"/>
        <v>4.46/km</v>
      </c>
      <c r="H66" s="19">
        <f t="shared" si="2"/>
        <v>0.006701388888888889</v>
      </c>
      <c r="I66" s="19">
        <f>F66-INDEX($F$4:$F$859,MATCH(D66,$D$4:$D$859,0))</f>
        <v>0.0004745370370370372</v>
      </c>
    </row>
    <row r="67" spans="1:9" s="11" customFormat="1" ht="15" customHeight="1">
      <c r="A67" s="16">
        <v>64</v>
      </c>
      <c r="B67" s="49" t="s">
        <v>119</v>
      </c>
      <c r="C67" s="52"/>
      <c r="D67" s="43" t="s">
        <v>32</v>
      </c>
      <c r="E67" s="42" t="s">
        <v>120</v>
      </c>
      <c r="F67" s="44">
        <v>0.023310185185185187</v>
      </c>
      <c r="G67" s="16" t="str">
        <f t="shared" si="0"/>
        <v>4.52/km</v>
      </c>
      <c r="H67" s="19">
        <f t="shared" si="2"/>
        <v>0.0071990740740740765</v>
      </c>
      <c r="I67" s="19">
        <f>F67-INDEX($F$4:$F$859,MATCH(D67,$D$4:$D$859,0))</f>
        <v>0.005520833333333336</v>
      </c>
    </row>
    <row r="68" spans="1:9" s="11" customFormat="1" ht="15" customHeight="1">
      <c r="A68" s="16">
        <v>65</v>
      </c>
      <c r="B68" s="49" t="s">
        <v>121</v>
      </c>
      <c r="C68" s="52"/>
      <c r="D68" s="43" t="s">
        <v>32</v>
      </c>
      <c r="E68" s="42" t="s">
        <v>54</v>
      </c>
      <c r="F68" s="44">
        <v>0.023333333333333334</v>
      </c>
      <c r="G68" s="16" t="str">
        <f aca="true" t="shared" si="3" ref="G68:G78">TEXT(INT((HOUR(F68)*3600+MINUTE(F68)*60+SECOND(F68))/$I$2/60),"0")&amp;"."&amp;TEXT(MOD((HOUR(F68)*3600+MINUTE(F68)*60+SECOND(F68))/$I$2,60),"00")&amp;"/km"</f>
        <v>4.52/km</v>
      </c>
      <c r="H68" s="19">
        <f t="shared" si="2"/>
        <v>0.007222222222222224</v>
      </c>
      <c r="I68" s="19">
        <f>F68-INDEX($F$4:$F$859,MATCH(D68,$D$4:$D$859,0))</f>
        <v>0.005543981481481483</v>
      </c>
    </row>
    <row r="69" spans="1:9" s="11" customFormat="1" ht="15" customHeight="1">
      <c r="A69" s="16">
        <v>66</v>
      </c>
      <c r="B69" s="49" t="s">
        <v>122</v>
      </c>
      <c r="C69" s="52"/>
      <c r="D69" s="43" t="s">
        <v>44</v>
      </c>
      <c r="E69" s="42" t="s">
        <v>54</v>
      </c>
      <c r="F69" s="44">
        <v>0.023344907407407408</v>
      </c>
      <c r="G69" s="16" t="str">
        <f t="shared" si="3"/>
        <v>4.52/km</v>
      </c>
      <c r="H69" s="19">
        <f t="shared" si="2"/>
        <v>0.007233796296296297</v>
      </c>
      <c r="I69" s="19">
        <f>F69-INDEX($F$4:$F$859,MATCH(D69,$D$4:$D$859,0))</f>
        <v>0.005057870370370372</v>
      </c>
    </row>
    <row r="70" spans="1:9" s="11" customFormat="1" ht="15" customHeight="1">
      <c r="A70" s="16">
        <v>67</v>
      </c>
      <c r="B70" s="49" t="s">
        <v>123</v>
      </c>
      <c r="C70" s="52"/>
      <c r="D70" s="43" t="s">
        <v>32</v>
      </c>
      <c r="E70" s="42" t="s">
        <v>54</v>
      </c>
      <c r="F70" s="44">
        <v>0.02335648148148148</v>
      </c>
      <c r="G70" s="16" t="str">
        <f t="shared" si="3"/>
        <v>4.52/km</v>
      </c>
      <c r="H70" s="19">
        <f t="shared" si="2"/>
        <v>0.007245370370370371</v>
      </c>
      <c r="I70" s="19">
        <f>F70-INDEX($F$4:$F$859,MATCH(D70,$D$4:$D$859,0))</f>
        <v>0.00556712962962963</v>
      </c>
    </row>
    <row r="71" spans="1:9" s="11" customFormat="1" ht="15" customHeight="1">
      <c r="A71" s="16">
        <v>68</v>
      </c>
      <c r="B71" s="49" t="s">
        <v>124</v>
      </c>
      <c r="C71" s="52"/>
      <c r="D71" s="43" t="s">
        <v>32</v>
      </c>
      <c r="E71" s="42" t="s">
        <v>54</v>
      </c>
      <c r="F71" s="44">
        <v>0.024212962962962964</v>
      </c>
      <c r="G71" s="16" t="str">
        <f t="shared" si="3"/>
        <v>5.03/km</v>
      </c>
      <c r="H71" s="19">
        <f t="shared" si="2"/>
        <v>0.008101851851851853</v>
      </c>
      <c r="I71" s="19">
        <f>F71-INDEX($F$4:$F$859,MATCH(D71,$D$4:$D$859,0))</f>
        <v>0.006423611111111113</v>
      </c>
    </row>
    <row r="72" spans="1:9" s="11" customFormat="1" ht="15" customHeight="1">
      <c r="A72" s="16">
        <v>69</v>
      </c>
      <c r="B72" s="49" t="s">
        <v>125</v>
      </c>
      <c r="C72" s="52"/>
      <c r="D72" s="43" t="s">
        <v>12</v>
      </c>
      <c r="E72" s="42" t="s">
        <v>68</v>
      </c>
      <c r="F72" s="44">
        <v>0.024837962962962964</v>
      </c>
      <c r="G72" s="16" t="str">
        <f t="shared" si="3"/>
        <v>5.11/km</v>
      </c>
      <c r="H72" s="19">
        <f t="shared" si="2"/>
        <v>0.008726851851851854</v>
      </c>
      <c r="I72" s="19">
        <f>F72-INDEX($F$4:$F$859,MATCH(D72,$D$4:$D$859,0))</f>
        <v>0.008726851851851854</v>
      </c>
    </row>
    <row r="73" spans="1:9" s="11" customFormat="1" ht="15" customHeight="1">
      <c r="A73" s="16">
        <v>70</v>
      </c>
      <c r="B73" s="49" t="s">
        <v>126</v>
      </c>
      <c r="C73" s="52"/>
      <c r="D73" s="43" t="s">
        <v>32</v>
      </c>
      <c r="E73" s="42" t="s">
        <v>127</v>
      </c>
      <c r="F73" s="44">
        <v>0.024895833333333336</v>
      </c>
      <c r="G73" s="16" t="str">
        <f t="shared" si="3"/>
        <v>5.12/km</v>
      </c>
      <c r="H73" s="19">
        <f t="shared" si="2"/>
        <v>0.008784722222222225</v>
      </c>
      <c r="I73" s="19">
        <f>F73-INDEX($F$4:$F$859,MATCH(D73,$D$4:$D$859,0))</f>
        <v>0.0071064814814814845</v>
      </c>
    </row>
    <row r="74" spans="1:9" s="11" customFormat="1" ht="15" customHeight="1">
      <c r="A74" s="16">
        <v>71</v>
      </c>
      <c r="B74" s="49" t="s">
        <v>128</v>
      </c>
      <c r="C74" s="52"/>
      <c r="D74" s="43" t="s">
        <v>100</v>
      </c>
      <c r="E74" s="42" t="s">
        <v>129</v>
      </c>
      <c r="F74" s="44">
        <v>0.025879629629629627</v>
      </c>
      <c r="G74" s="16" t="str">
        <f t="shared" si="3"/>
        <v>5.24/km</v>
      </c>
      <c r="H74" s="19">
        <f t="shared" si="2"/>
        <v>0.009768518518518517</v>
      </c>
      <c r="I74" s="19">
        <f>F74-INDEX($F$4:$F$859,MATCH(D74,$D$4:$D$859,0))</f>
        <v>0.004074074074074074</v>
      </c>
    </row>
    <row r="75" spans="1:9" s="11" customFormat="1" ht="15" customHeight="1">
      <c r="A75" s="16">
        <v>72</v>
      </c>
      <c r="B75" s="49" t="s">
        <v>130</v>
      </c>
      <c r="C75" s="52"/>
      <c r="D75" s="43" t="s">
        <v>59</v>
      </c>
      <c r="E75" s="42" t="s">
        <v>54</v>
      </c>
      <c r="F75" s="44">
        <v>0.027395833333333338</v>
      </c>
      <c r="G75" s="16" t="str">
        <f t="shared" si="3"/>
        <v>5.43/km</v>
      </c>
      <c r="H75" s="19">
        <f t="shared" si="2"/>
        <v>0.011284722222222227</v>
      </c>
      <c r="I75" s="19">
        <f>F75-INDEX($F$4:$F$859,MATCH(D75,$D$4:$D$859,0))</f>
        <v>0.008310185185185191</v>
      </c>
    </row>
    <row r="76" spans="1:9" s="11" customFormat="1" ht="15" customHeight="1">
      <c r="A76" s="16">
        <v>73</v>
      </c>
      <c r="B76" s="49" t="s">
        <v>131</v>
      </c>
      <c r="C76" s="52"/>
      <c r="D76" s="43" t="s">
        <v>20</v>
      </c>
      <c r="E76" s="42" t="s">
        <v>54</v>
      </c>
      <c r="F76" s="44">
        <v>0.027407407407407408</v>
      </c>
      <c r="G76" s="16" t="str">
        <f t="shared" si="3"/>
        <v>5.43/km</v>
      </c>
      <c r="H76" s="19">
        <f t="shared" si="2"/>
        <v>0.011296296296296297</v>
      </c>
      <c r="I76" s="19">
        <f>F76-INDEX($F$4:$F$859,MATCH(D76,$D$4:$D$859,0))</f>
        <v>0.010590277777777778</v>
      </c>
    </row>
    <row r="77" spans="1:9" s="11" customFormat="1" ht="15" customHeight="1">
      <c r="A77" s="16">
        <v>74</v>
      </c>
      <c r="B77" s="49" t="s">
        <v>132</v>
      </c>
      <c r="C77" s="52"/>
      <c r="D77" s="43" t="s">
        <v>94</v>
      </c>
      <c r="E77" s="42" t="s">
        <v>133</v>
      </c>
      <c r="F77" s="44">
        <v>0.027800925925925923</v>
      </c>
      <c r="G77" s="16" t="str">
        <f t="shared" si="3"/>
        <v>5.48/km</v>
      </c>
      <c r="H77" s="19">
        <f t="shared" si="2"/>
        <v>0.011689814814814813</v>
      </c>
      <c r="I77" s="19">
        <f>F77-INDEX($F$4:$F$859,MATCH(D77,$D$4:$D$859,0))</f>
        <v>0.006064814814814811</v>
      </c>
    </row>
    <row r="78" spans="1:9" s="11" customFormat="1" ht="15" customHeight="1">
      <c r="A78" s="17">
        <v>75</v>
      </c>
      <c r="B78" s="50" t="s">
        <v>134</v>
      </c>
      <c r="C78" s="53"/>
      <c r="D78" s="46" t="s">
        <v>100</v>
      </c>
      <c r="E78" s="45" t="s">
        <v>65</v>
      </c>
      <c r="F78" s="47">
        <v>0.028449074074074075</v>
      </c>
      <c r="G78" s="17" t="str">
        <f t="shared" si="3"/>
        <v>5.56/km</v>
      </c>
      <c r="H78" s="20">
        <f t="shared" si="2"/>
        <v>0.012337962962962964</v>
      </c>
      <c r="I78" s="20">
        <f>F78-INDEX($F$4:$F$859,MATCH(D78,$D$4:$D$859,0))</f>
        <v>0.006643518518518521</v>
      </c>
    </row>
  </sheetData>
  <autoFilter ref="A3:I7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3" t="str">
        <f>Individuale!A1</f>
        <v>Notturna dei Ceri 2ª edizione</v>
      </c>
      <c r="B1" s="34"/>
      <c r="C1" s="35"/>
    </row>
    <row r="2" spans="1:3" ht="33" customHeight="1">
      <c r="A2" s="36" t="str">
        <f>Individuale!A2&amp;" km. "&amp;Individuale!I2</f>
        <v>Rieti (RI) Italia - Sabato 18/06/2011 km. 6,9</v>
      </c>
      <c r="B2" s="37"/>
      <c r="C2" s="3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21" t="s">
        <v>54</v>
      </c>
      <c r="C4" s="27">
        <v>8</v>
      </c>
    </row>
    <row r="5" spans="1:3" ht="15" customHeight="1">
      <c r="A5" s="16">
        <v>2</v>
      </c>
      <c r="B5" s="22" t="s">
        <v>23</v>
      </c>
      <c r="C5" s="28">
        <v>8</v>
      </c>
    </row>
    <row r="6" spans="1:3" ht="15" customHeight="1">
      <c r="A6" s="16">
        <v>3</v>
      </c>
      <c r="B6" s="22" t="s">
        <v>52</v>
      </c>
      <c r="C6" s="28">
        <v>4</v>
      </c>
    </row>
    <row r="7" spans="1:3" ht="15" customHeight="1">
      <c r="A7" s="24">
        <v>4</v>
      </c>
      <c r="B7" s="25" t="s">
        <v>135</v>
      </c>
      <c r="C7" s="29">
        <v>3</v>
      </c>
    </row>
    <row r="8" spans="1:3" ht="15" customHeight="1">
      <c r="A8" s="16">
        <v>5</v>
      </c>
      <c r="B8" s="22" t="s">
        <v>57</v>
      </c>
      <c r="C8" s="28">
        <v>3</v>
      </c>
    </row>
    <row r="9" spans="1:3" ht="15" customHeight="1">
      <c r="A9" s="16">
        <v>6</v>
      </c>
      <c r="B9" s="22" t="s">
        <v>37</v>
      </c>
      <c r="C9" s="28">
        <v>3</v>
      </c>
    </row>
    <row r="10" spans="1:3" ht="15" customHeight="1">
      <c r="A10" s="16">
        <v>7</v>
      </c>
      <c r="B10" s="22" t="s">
        <v>80</v>
      </c>
      <c r="C10" s="28">
        <v>3</v>
      </c>
    </row>
    <row r="11" spans="1:3" ht="15" customHeight="1">
      <c r="A11" s="16">
        <v>8</v>
      </c>
      <c r="B11" s="22" t="s">
        <v>21</v>
      </c>
      <c r="C11" s="28">
        <v>3</v>
      </c>
    </row>
    <row r="12" spans="1:3" ht="15" customHeight="1">
      <c r="A12" s="16">
        <v>9</v>
      </c>
      <c r="B12" s="22" t="s">
        <v>30</v>
      </c>
      <c r="C12" s="28">
        <v>3</v>
      </c>
    </row>
    <row r="13" spans="1:3" ht="15" customHeight="1">
      <c r="A13" s="16">
        <v>10</v>
      </c>
      <c r="B13" s="22" t="s">
        <v>101</v>
      </c>
      <c r="C13" s="28">
        <v>3</v>
      </c>
    </row>
    <row r="14" spans="1:3" ht="15" customHeight="1">
      <c r="A14" s="16">
        <v>11</v>
      </c>
      <c r="B14" s="22" t="s">
        <v>16</v>
      </c>
      <c r="C14" s="28">
        <v>2</v>
      </c>
    </row>
    <row r="15" spans="1:3" ht="15" customHeight="1">
      <c r="A15" s="16">
        <v>12</v>
      </c>
      <c r="B15" s="22" t="s">
        <v>84</v>
      </c>
      <c r="C15" s="28">
        <v>2</v>
      </c>
    </row>
    <row r="16" spans="1:3" ht="15" customHeight="1">
      <c r="A16" s="16">
        <v>13</v>
      </c>
      <c r="B16" s="22" t="s">
        <v>97</v>
      </c>
      <c r="C16" s="28">
        <v>2</v>
      </c>
    </row>
    <row r="17" spans="1:3" ht="15" customHeight="1">
      <c r="A17" s="16">
        <v>14</v>
      </c>
      <c r="B17" s="22" t="s">
        <v>71</v>
      </c>
      <c r="C17" s="28">
        <v>2</v>
      </c>
    </row>
    <row r="18" spans="1:3" ht="15" customHeight="1">
      <c r="A18" s="16">
        <v>15</v>
      </c>
      <c r="B18" s="22" t="s">
        <v>68</v>
      </c>
      <c r="C18" s="28">
        <v>2</v>
      </c>
    </row>
    <row r="19" spans="1:3" ht="15" customHeight="1">
      <c r="A19" s="16">
        <v>16</v>
      </c>
      <c r="B19" s="22" t="s">
        <v>78</v>
      </c>
      <c r="C19" s="28">
        <v>2</v>
      </c>
    </row>
    <row r="20" spans="1:3" ht="15" customHeight="1">
      <c r="A20" s="16">
        <v>17</v>
      </c>
      <c r="B20" s="22" t="s">
        <v>65</v>
      </c>
      <c r="C20" s="28">
        <v>2</v>
      </c>
    </row>
    <row r="21" spans="1:3" ht="15" customHeight="1">
      <c r="A21" s="16">
        <v>18</v>
      </c>
      <c r="B21" s="22" t="s">
        <v>74</v>
      </c>
      <c r="C21" s="28">
        <v>1</v>
      </c>
    </row>
    <row r="22" spans="1:3" ht="15" customHeight="1">
      <c r="A22" s="16">
        <v>19</v>
      </c>
      <c r="B22" s="22" t="s">
        <v>129</v>
      </c>
      <c r="C22" s="28">
        <v>1</v>
      </c>
    </row>
    <row r="23" spans="1:3" ht="15" customHeight="1">
      <c r="A23" s="16">
        <v>20</v>
      </c>
      <c r="B23" s="22" t="s">
        <v>33</v>
      </c>
      <c r="C23" s="28">
        <v>1</v>
      </c>
    </row>
    <row r="24" spans="1:3" ht="15" customHeight="1">
      <c r="A24" s="16">
        <v>21</v>
      </c>
      <c r="B24" s="22" t="s">
        <v>133</v>
      </c>
      <c r="C24" s="28">
        <v>1</v>
      </c>
    </row>
    <row r="25" spans="1:3" ht="15" customHeight="1">
      <c r="A25" s="16">
        <v>22</v>
      </c>
      <c r="B25" s="22" t="s">
        <v>39</v>
      </c>
      <c r="C25" s="28">
        <v>1</v>
      </c>
    </row>
    <row r="26" spans="1:3" ht="15" customHeight="1">
      <c r="A26" s="16">
        <v>23</v>
      </c>
      <c r="B26" s="22" t="s">
        <v>13</v>
      </c>
      <c r="C26" s="28">
        <v>1</v>
      </c>
    </row>
    <row r="27" spans="1:3" ht="15" customHeight="1">
      <c r="A27" s="16">
        <v>24</v>
      </c>
      <c r="B27" s="22" t="s">
        <v>107</v>
      </c>
      <c r="C27" s="28">
        <v>1</v>
      </c>
    </row>
    <row r="28" spans="1:3" ht="15" customHeight="1">
      <c r="A28" s="16">
        <v>25</v>
      </c>
      <c r="B28" s="22" t="s">
        <v>95</v>
      </c>
      <c r="C28" s="28">
        <v>1</v>
      </c>
    </row>
    <row r="29" spans="1:3" ht="15" customHeight="1">
      <c r="A29" s="16">
        <v>26</v>
      </c>
      <c r="B29" s="22" t="s">
        <v>28</v>
      </c>
      <c r="C29" s="28">
        <v>1</v>
      </c>
    </row>
    <row r="30" spans="1:3" ht="15" customHeight="1">
      <c r="A30" s="16">
        <v>27</v>
      </c>
      <c r="B30" s="22" t="s">
        <v>61</v>
      </c>
      <c r="C30" s="28">
        <v>1</v>
      </c>
    </row>
    <row r="31" spans="1:3" ht="15" customHeight="1">
      <c r="A31" s="16">
        <v>28</v>
      </c>
      <c r="B31" s="22" t="s">
        <v>63</v>
      </c>
      <c r="C31" s="28">
        <v>1</v>
      </c>
    </row>
    <row r="32" spans="1:3" ht="15" customHeight="1">
      <c r="A32" s="16">
        <v>29</v>
      </c>
      <c r="B32" s="22" t="s">
        <v>92</v>
      </c>
      <c r="C32" s="28">
        <v>1</v>
      </c>
    </row>
    <row r="33" spans="1:3" ht="15" customHeight="1">
      <c r="A33" s="16">
        <v>30</v>
      </c>
      <c r="B33" s="22" t="s">
        <v>82</v>
      </c>
      <c r="C33" s="28">
        <v>1</v>
      </c>
    </row>
    <row r="34" spans="1:3" ht="15" customHeight="1">
      <c r="A34" s="16">
        <v>31</v>
      </c>
      <c r="B34" s="22" t="s">
        <v>47</v>
      </c>
      <c r="C34" s="28">
        <v>1</v>
      </c>
    </row>
    <row r="35" spans="1:3" ht="15" customHeight="1">
      <c r="A35" s="16">
        <v>32</v>
      </c>
      <c r="B35" s="22" t="s">
        <v>18</v>
      </c>
      <c r="C35" s="28">
        <v>1</v>
      </c>
    </row>
    <row r="36" spans="1:3" ht="15" customHeight="1">
      <c r="A36" s="16">
        <v>33</v>
      </c>
      <c r="B36" s="22" t="s">
        <v>25</v>
      </c>
      <c r="C36" s="28">
        <v>1</v>
      </c>
    </row>
    <row r="37" spans="1:3" ht="15" customHeight="1">
      <c r="A37" s="16">
        <v>34</v>
      </c>
      <c r="B37" s="22" t="s">
        <v>120</v>
      </c>
      <c r="C37" s="28">
        <v>1</v>
      </c>
    </row>
    <row r="38" spans="1:3" ht="15" customHeight="1">
      <c r="A38" s="16">
        <v>35</v>
      </c>
      <c r="B38" s="22" t="s">
        <v>127</v>
      </c>
      <c r="C38" s="28">
        <v>1</v>
      </c>
    </row>
    <row r="39" spans="1:3" ht="15" customHeight="1">
      <c r="A39" s="16">
        <v>36</v>
      </c>
      <c r="B39" s="22" t="s">
        <v>76</v>
      </c>
      <c r="C39" s="28">
        <v>1</v>
      </c>
    </row>
    <row r="40" spans="1:3" ht="15" customHeight="1">
      <c r="A40" s="17">
        <v>37</v>
      </c>
      <c r="B40" s="23" t="s">
        <v>42</v>
      </c>
      <c r="C40" s="30">
        <v>1</v>
      </c>
    </row>
    <row r="41" ht="12.75">
      <c r="C41" s="2">
        <f>SUM(C4:C40)</f>
        <v>75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2011-06-22T12:17:11Z</dcterms:modified>
  <cp:category/>
  <cp:version/>
  <cp:contentType/>
  <cp:contentStatus/>
</cp:coreProperties>
</file>