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<sst xmlns="http://schemas.openxmlformats.org/spreadsheetml/2006/main" count="86" uniqueCount="59">
  <si>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</si>
  <si>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</si>
  <si>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</si>
  <si>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</si>
  <si>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</si>
  <si>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</si>
  <si>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</si>
  <si>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</si>
  <si>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</si>
  <si>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</si>
  <si>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</si>
  <si>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PAULINI</t>
  </si>
  <si>
    <t>LUIGI</t>
  </si>
  <si>
    <t>MM40</t>
  </si>
  <si>
    <t>PETRUNGARO</t>
  </si>
  <si>
    <t>ROSARIO</t>
  </si>
  <si>
    <t>MM55</t>
  </si>
  <si>
    <t>COLLATINA</t>
  </si>
  <si>
    <t>FILIPPO</t>
  </si>
  <si>
    <t>MM45</t>
  </si>
  <si>
    <t>USAI</t>
  </si>
  <si>
    <t>ANTONIO</t>
  </si>
  <si>
    <t>MM60</t>
  </si>
  <si>
    <t>CAPITANI</t>
  </si>
  <si>
    <t>CARLO</t>
  </si>
  <si>
    <t>CARBONARO</t>
  </si>
  <si>
    <t>CORRADO</t>
  </si>
  <si>
    <t>MM65</t>
  </si>
  <si>
    <t>RUTOLO</t>
  </si>
  <si>
    <t>FERDINANDO</t>
  </si>
  <si>
    <t>RONCI</t>
  </si>
  <si>
    <t>LUCIANO</t>
  </si>
  <si>
    <t>FERRO</t>
  </si>
  <si>
    <t>TOMASSINI</t>
  </si>
  <si>
    <t>MARCO</t>
  </si>
  <si>
    <t>CALIFANO</t>
  </si>
  <si>
    <t>CATELLO</t>
  </si>
  <si>
    <t>ANDREOTTI</t>
  </si>
  <si>
    <t>PIERGIORGIO</t>
  </si>
  <si>
    <t>MM70</t>
  </si>
  <si>
    <t>PINTO</t>
  </si>
  <si>
    <t>COSTANTINO</t>
  </si>
  <si>
    <t>TONNINI</t>
  </si>
  <si>
    <t>ALFREDO</t>
  </si>
  <si>
    <t>MM80</t>
  </si>
  <si>
    <t>PROIETTI</t>
  </si>
  <si>
    <t>NAZZARENO</t>
  </si>
  <si>
    <t>AGNOLI</t>
  </si>
  <si>
    <t>SERGIO</t>
  </si>
  <si>
    <t>MM85</t>
  </si>
  <si>
    <t>A.S. KRONOS ROMA QUATTRO</t>
  </si>
  <si>
    <t>G.S. BANCARI ROMANI</t>
  </si>
  <si>
    <t>G.S.D. K42 ROMA</t>
  </si>
  <si>
    <t>A.S.D. PODISTICA SOLIDARIETA'</t>
  </si>
  <si>
    <t>PODISTI MARATONA DI ROMA</t>
  </si>
  <si>
    <t>A.S.D. ORTIGIA MARCIA</t>
  </si>
  <si>
    <t>Trofeo Lazio di Marcia `Fulvio Villa'</t>
  </si>
  <si>
    <t>San Cesareo (RM) Italia - Domenica 17/02/2013</t>
  </si>
  <si>
    <t>1ª edizione 2ª prova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</si>
</sst>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pane ySplit="4" topLeftCell="BM5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56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58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57</v>
      </c>
      <c r="B3" s="32"/>
      <c r="C3" s="32"/>
      <c r="D3" s="32"/>
      <c r="E3" s="32"/>
      <c r="F3" s="32"/>
      <c r="G3" s="32"/>
      <c r="H3" s="3" t="s">
        <v>1</v>
      </c>
      <c r="I3" s="4">
        <v>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11</v>
      </c>
      <c r="C5" s="11" t="s">
        <v>12</v>
      </c>
      <c r="D5" s="11" t="s">
        <v>13</v>
      </c>
      <c r="E5" s="11" t="s">
        <v>50</v>
      </c>
      <c r="F5" s="35">
        <v>0.018634259259259257</v>
      </c>
      <c r="G5" s="10" t="str">
        <f aca="true" t="shared" si="0" ref="G5:G20">TEXT(INT((HOUR(F5)*3600+MINUTE(F5)*60+SECOND(F5))/$I$3/60),"0")&amp;"."&amp;TEXT(MOD((HOUR(F5)*3600+MINUTE(F5)*60+SECOND(F5))/$I$3,60),"00")&amp;"/km"</f>
        <v>5.22/km</v>
      </c>
      <c r="H5" s="12">
        <f aca="true" t="shared" si="1" ref="H5:H20">F5-$F$5</f>
        <v>0</v>
      </c>
      <c r="I5" s="12">
        <f>F5-INDEX($F$5:$F$20,MATCH(D5,$D$5:$D$20,0))</f>
        <v>0</v>
      </c>
    </row>
    <row r="6" spans="1:9" s="13" customFormat="1" ht="15" customHeight="1">
      <c r="A6" s="14">
        <v>2</v>
      </c>
      <c r="B6" s="15" t="s">
        <v>14</v>
      </c>
      <c r="C6" s="15" t="s">
        <v>15</v>
      </c>
      <c r="D6" s="15" t="s">
        <v>16</v>
      </c>
      <c r="E6" s="15" t="s">
        <v>50</v>
      </c>
      <c r="F6" s="36">
        <v>0.01902777777777778</v>
      </c>
      <c r="G6" s="14" t="str">
        <f t="shared" si="0"/>
        <v>5.29/km</v>
      </c>
      <c r="H6" s="16">
        <f t="shared" si="1"/>
        <v>0.0003935185185185222</v>
      </c>
      <c r="I6" s="16">
        <f>F6-INDEX($F$5:$F$20,MATCH(D6,$D$5:$D$20,0))</f>
        <v>0</v>
      </c>
    </row>
    <row r="7" spans="1:9" s="13" customFormat="1" ht="15" customHeight="1">
      <c r="A7" s="14">
        <v>3</v>
      </c>
      <c r="B7" s="15" t="s">
        <v>17</v>
      </c>
      <c r="C7" s="15" t="s">
        <v>18</v>
      </c>
      <c r="D7" s="15" t="s">
        <v>19</v>
      </c>
      <c r="E7" s="15" t="s">
        <v>50</v>
      </c>
      <c r="F7" s="36">
        <v>0.019293981481481485</v>
      </c>
      <c r="G7" s="14" t="str">
        <f t="shared" si="0"/>
        <v>5.33/km</v>
      </c>
      <c r="H7" s="16">
        <f t="shared" si="1"/>
        <v>0.0006597222222222282</v>
      </c>
      <c r="I7" s="16">
        <f>F7-INDEX($F$5:$F$20,MATCH(D7,$D$5:$D$20,0))</f>
        <v>0</v>
      </c>
    </row>
    <row r="8" spans="1:9" s="13" customFormat="1" ht="15" customHeight="1">
      <c r="A8" s="14">
        <v>4</v>
      </c>
      <c r="B8" s="15" t="s">
        <v>20</v>
      </c>
      <c r="C8" s="15" t="s">
        <v>21</v>
      </c>
      <c r="D8" s="15" t="s">
        <v>22</v>
      </c>
      <c r="E8" s="15" t="s">
        <v>50</v>
      </c>
      <c r="F8" s="36">
        <v>0.02028935185185185</v>
      </c>
      <c r="G8" s="14" t="str">
        <f t="shared" si="0"/>
        <v>5.51/km</v>
      </c>
      <c r="H8" s="16">
        <f t="shared" si="1"/>
        <v>0.0016550925925925934</v>
      </c>
      <c r="I8" s="16">
        <f>F8-INDEX($F$5:$F$20,MATCH(D8,$D$5:$D$20,0))</f>
        <v>0</v>
      </c>
    </row>
    <row r="9" spans="1:9" s="13" customFormat="1" ht="15" customHeight="1">
      <c r="A9" s="14">
        <v>5</v>
      </c>
      <c r="B9" s="15" t="s">
        <v>23</v>
      </c>
      <c r="C9" s="15" t="s">
        <v>24</v>
      </c>
      <c r="D9" s="15" t="s">
        <v>22</v>
      </c>
      <c r="E9" s="15" t="s">
        <v>51</v>
      </c>
      <c r="F9" s="36">
        <v>0.022233796296296297</v>
      </c>
      <c r="G9" s="14" t="str">
        <f t="shared" si="0"/>
        <v>6.24/km</v>
      </c>
      <c r="H9" s="16">
        <f t="shared" si="1"/>
        <v>0.00359953703703704</v>
      </c>
      <c r="I9" s="16">
        <f>F9-INDEX($F$5:$F$20,MATCH(D9,$D$5:$D$20,0))</f>
        <v>0.0019444444444444466</v>
      </c>
    </row>
    <row r="10" spans="1:9" s="13" customFormat="1" ht="15" customHeight="1">
      <c r="A10" s="14">
        <v>6</v>
      </c>
      <c r="B10" s="15" t="s">
        <v>25</v>
      </c>
      <c r="C10" s="15" t="s">
        <v>26</v>
      </c>
      <c r="D10" s="15" t="s">
        <v>27</v>
      </c>
      <c r="E10" s="15" t="s">
        <v>55</v>
      </c>
      <c r="F10" s="36">
        <v>0.022569444444444444</v>
      </c>
      <c r="G10" s="14" t="str">
        <f t="shared" si="0"/>
        <v>6.30/km</v>
      </c>
      <c r="H10" s="16">
        <f t="shared" si="1"/>
        <v>0.003935185185185187</v>
      </c>
      <c r="I10" s="16">
        <f>F10-INDEX($F$5:$F$20,MATCH(D10,$D$5:$D$20,0))</f>
        <v>0</v>
      </c>
    </row>
    <row r="11" spans="1:9" s="13" customFormat="1" ht="15" customHeight="1">
      <c r="A11" s="14">
        <v>7</v>
      </c>
      <c r="B11" s="15" t="s">
        <v>28</v>
      </c>
      <c r="C11" s="15" t="s">
        <v>29</v>
      </c>
      <c r="D11" s="15" t="s">
        <v>27</v>
      </c>
      <c r="E11" s="15" t="s">
        <v>52</v>
      </c>
      <c r="F11" s="36">
        <v>0.02337962962962963</v>
      </c>
      <c r="G11" s="14" t="str">
        <f t="shared" si="0"/>
        <v>6.44/km</v>
      </c>
      <c r="H11" s="16">
        <f t="shared" si="1"/>
        <v>0.004745370370370372</v>
      </c>
      <c r="I11" s="16">
        <f>F11-INDEX($F$5:$F$20,MATCH(D11,$D$5:$D$20,0))</f>
        <v>0.0008101851851851846</v>
      </c>
    </row>
    <row r="12" spans="1:9" s="13" customFormat="1" ht="15" customHeight="1">
      <c r="A12" s="14">
        <v>8</v>
      </c>
      <c r="B12" s="15" t="s">
        <v>30</v>
      </c>
      <c r="C12" s="15" t="s">
        <v>31</v>
      </c>
      <c r="D12" s="15" t="s">
        <v>16</v>
      </c>
      <c r="E12" s="15" t="s">
        <v>50</v>
      </c>
      <c r="F12" s="36">
        <v>0.02344907407407407</v>
      </c>
      <c r="G12" s="14" t="str">
        <f t="shared" si="0"/>
        <v>6.45/km</v>
      </c>
      <c r="H12" s="16">
        <f t="shared" si="1"/>
        <v>0.0048148148148148134</v>
      </c>
      <c r="I12" s="16">
        <f>F12-INDEX($F$5:$F$20,MATCH(D12,$D$5:$D$20,0))</f>
        <v>0.004421296296296291</v>
      </c>
    </row>
    <row r="13" spans="1:9" s="13" customFormat="1" ht="15" customHeight="1">
      <c r="A13" s="14">
        <v>9</v>
      </c>
      <c r="B13" s="15" t="s">
        <v>32</v>
      </c>
      <c r="C13" s="15" t="s">
        <v>21</v>
      </c>
      <c r="D13" s="15" t="s">
        <v>27</v>
      </c>
      <c r="E13" s="15" t="s">
        <v>54</v>
      </c>
      <c r="F13" s="36">
        <v>0.023622685185185188</v>
      </c>
      <c r="G13" s="14" t="str">
        <f t="shared" si="0"/>
        <v>6.48/km</v>
      </c>
      <c r="H13" s="16">
        <f t="shared" si="1"/>
        <v>0.004988425925925931</v>
      </c>
      <c r="I13" s="16">
        <f>F13-INDEX($F$5:$F$20,MATCH(D13,$D$5:$D$20,0))</f>
        <v>0.0010532407407407435</v>
      </c>
    </row>
    <row r="14" spans="1:9" s="13" customFormat="1" ht="15" customHeight="1">
      <c r="A14" s="25">
        <v>10</v>
      </c>
      <c r="B14" s="26" t="s">
        <v>33</v>
      </c>
      <c r="C14" s="26" t="s">
        <v>34</v>
      </c>
      <c r="D14" s="26" t="s">
        <v>16</v>
      </c>
      <c r="E14" s="26" t="s">
        <v>53</v>
      </c>
      <c r="F14" s="27">
        <v>0.023622685185185188</v>
      </c>
      <c r="G14" s="25" t="str">
        <f t="shared" si="0"/>
        <v>6.48/km</v>
      </c>
      <c r="H14" s="28">
        <f t="shared" si="1"/>
        <v>0.004988425925925931</v>
      </c>
      <c r="I14" s="28">
        <f>F14-INDEX($F$5:$F$20,MATCH(D14,$D$5:$D$20,0))</f>
        <v>0.004594907407407409</v>
      </c>
    </row>
    <row r="15" spans="1:9" s="13" customFormat="1" ht="15" customHeight="1">
      <c r="A15" s="14">
        <v>11</v>
      </c>
      <c r="B15" s="15" t="s">
        <v>35</v>
      </c>
      <c r="C15" s="15" t="s">
        <v>36</v>
      </c>
      <c r="D15" s="15" t="s">
        <v>27</v>
      </c>
      <c r="E15" s="15" t="s">
        <v>50</v>
      </c>
      <c r="F15" s="36">
        <v>0.023993055555555556</v>
      </c>
      <c r="G15" s="14" t="str">
        <f t="shared" si="0"/>
        <v>6.55/km</v>
      </c>
      <c r="H15" s="16">
        <f t="shared" si="1"/>
        <v>0.005358796296296299</v>
      </c>
      <c r="I15" s="16">
        <f>F15-INDEX($F$5:$F$20,MATCH(D15,$D$5:$D$20,0))</f>
        <v>0.0014236111111111116</v>
      </c>
    </row>
    <row r="16" spans="1:9" s="13" customFormat="1" ht="15" customHeight="1">
      <c r="A16" s="14">
        <v>12</v>
      </c>
      <c r="B16" s="15" t="s">
        <v>37</v>
      </c>
      <c r="C16" s="15" t="s">
        <v>38</v>
      </c>
      <c r="D16" s="15" t="s">
        <v>39</v>
      </c>
      <c r="E16" s="15" t="s">
        <v>50</v>
      </c>
      <c r="F16" s="36">
        <v>0.024733796296296295</v>
      </c>
      <c r="G16" s="14" t="str">
        <f t="shared" si="0"/>
        <v>7.07/km</v>
      </c>
      <c r="H16" s="16">
        <f t="shared" si="1"/>
        <v>0.006099537037037039</v>
      </c>
      <c r="I16" s="16">
        <f>F16-INDEX($F$5:$F$20,MATCH(D16,$D$5:$D$20,0))</f>
        <v>0</v>
      </c>
    </row>
    <row r="17" spans="1:9" s="13" customFormat="1" ht="15" customHeight="1">
      <c r="A17" s="14">
        <v>13</v>
      </c>
      <c r="B17" s="15" t="s">
        <v>40</v>
      </c>
      <c r="C17" s="15" t="s">
        <v>41</v>
      </c>
      <c r="D17" s="15" t="s">
        <v>27</v>
      </c>
      <c r="E17" s="15" t="s">
        <v>50</v>
      </c>
      <c r="F17" s="36">
        <v>0.025185185185185185</v>
      </c>
      <c r="G17" s="14" t="str">
        <f t="shared" si="0"/>
        <v>7.15/km</v>
      </c>
      <c r="H17" s="16">
        <f t="shared" si="1"/>
        <v>0.006550925925925929</v>
      </c>
      <c r="I17" s="16">
        <f>F17-INDEX($F$5:$F$20,MATCH(D17,$D$5:$D$20,0))</f>
        <v>0.0026157407407407414</v>
      </c>
    </row>
    <row r="18" spans="1:9" s="13" customFormat="1" ht="15" customHeight="1">
      <c r="A18" s="14">
        <v>14</v>
      </c>
      <c r="B18" s="15" t="s">
        <v>42</v>
      </c>
      <c r="C18" s="15" t="s">
        <v>43</v>
      </c>
      <c r="D18" s="15" t="s">
        <v>44</v>
      </c>
      <c r="E18" s="15" t="s">
        <v>54</v>
      </c>
      <c r="F18" s="36">
        <v>0.02528935185185185</v>
      </c>
      <c r="G18" s="14" t="str">
        <f t="shared" si="0"/>
        <v>7.17/km</v>
      </c>
      <c r="H18" s="16">
        <f t="shared" si="1"/>
        <v>0.006655092592592594</v>
      </c>
      <c r="I18" s="16">
        <f>F18-INDEX($F$5:$F$20,MATCH(D18,$D$5:$D$20,0))</f>
        <v>0</v>
      </c>
    </row>
    <row r="19" spans="1:9" s="13" customFormat="1" ht="15" customHeight="1">
      <c r="A19" s="14">
        <v>15</v>
      </c>
      <c r="B19" s="15" t="s">
        <v>45</v>
      </c>
      <c r="C19" s="15" t="s">
        <v>46</v>
      </c>
      <c r="D19" s="15" t="s">
        <v>44</v>
      </c>
      <c r="E19" s="15" t="s">
        <v>52</v>
      </c>
      <c r="F19" s="36">
        <v>0.027245370370370368</v>
      </c>
      <c r="G19" s="14" t="str">
        <f t="shared" si="0"/>
        <v>7.51/km</v>
      </c>
      <c r="H19" s="16">
        <f t="shared" si="1"/>
        <v>0.008611111111111111</v>
      </c>
      <c r="I19" s="16">
        <f>F19-INDEX($F$5:$F$20,MATCH(D19,$D$5:$D$20,0))</f>
        <v>0.0019560185185185167</v>
      </c>
    </row>
    <row r="20" spans="1:9" s="13" customFormat="1" ht="15" customHeight="1">
      <c r="A20" s="17">
        <v>16</v>
      </c>
      <c r="B20" s="18" t="s">
        <v>47</v>
      </c>
      <c r="C20" s="18" t="s">
        <v>48</v>
      </c>
      <c r="D20" s="18" t="s">
        <v>49</v>
      </c>
      <c r="E20" s="18" t="s">
        <v>54</v>
      </c>
      <c r="F20" s="37">
        <v>0.028981481481481483</v>
      </c>
      <c r="G20" s="17" t="str">
        <f t="shared" si="0"/>
        <v>8.21/km</v>
      </c>
      <c r="H20" s="19">
        <f t="shared" si="1"/>
        <v>0.010347222222222226</v>
      </c>
      <c r="I20" s="19">
        <f>F20-INDEX($F$5:$F$20,MATCH(D20,$D$5:$D$20,0))</f>
        <v>0</v>
      </c>
    </row>
  </sheetData>
  <autoFilter ref="A4:I2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pane ySplit="3" topLeftCell="BM4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Trofeo Lazio di Marcia `Fulvio Villa'</v>
      </c>
      <c r="B1" s="33"/>
      <c r="C1" s="33"/>
    </row>
    <row r="2" spans="1:3" ht="42" customHeight="1">
      <c r="A2" s="34" t="str">
        <f>Individuale!A3&amp;" km. "&amp;Individuale!I3</f>
        <v>San Cesareo (RM) Italia - Domenica 17/02/2013 km. 5</v>
      </c>
      <c r="B2" s="34"/>
      <c r="C2" s="34"/>
    </row>
    <row r="3" spans="1:3" ht="24.75" customHeight="1">
      <c r="A3" s="20" t="s">
        <v>2</v>
      </c>
      <c r="B3" s="21" t="s">
        <v>6</v>
      </c>
      <c r="C3" s="21" t="s">
        <v>0</v>
      </c>
    </row>
    <row r="4" spans="1:3" ht="15" customHeight="1">
      <c r="A4" s="10">
        <v>1</v>
      </c>
      <c r="B4" s="22" t="s">
        <v>50</v>
      </c>
      <c r="C4" s="38">
        <v>8</v>
      </c>
    </row>
    <row r="5" spans="1:3" ht="15" customHeight="1">
      <c r="A5" s="14">
        <v>2</v>
      </c>
      <c r="B5" s="23" t="s">
        <v>55</v>
      </c>
      <c r="C5" s="39">
        <v>1</v>
      </c>
    </row>
    <row r="6" spans="1:3" ht="15" customHeight="1">
      <c r="A6" s="25">
        <v>3</v>
      </c>
      <c r="B6" s="26" t="s">
        <v>53</v>
      </c>
      <c r="C6" s="29">
        <v>1</v>
      </c>
    </row>
    <row r="7" spans="1:3" ht="15" customHeight="1">
      <c r="A7" s="14">
        <v>4</v>
      </c>
      <c r="B7" s="23" t="s">
        <v>51</v>
      </c>
      <c r="C7" s="39">
        <v>1</v>
      </c>
    </row>
    <row r="8" spans="1:3" ht="15" customHeight="1">
      <c r="A8" s="14">
        <v>5</v>
      </c>
      <c r="B8" s="23" t="s">
        <v>52</v>
      </c>
      <c r="C8" s="39">
        <v>2</v>
      </c>
    </row>
    <row r="9" spans="1:3" ht="15" customHeight="1">
      <c r="A9" s="17">
        <v>6</v>
      </c>
      <c r="B9" s="24" t="s">
        <v>54</v>
      </c>
      <c r="C9" s="40">
        <v>3</v>
      </c>
    </row>
    <row r="10" ht="12.75">
      <c r="C10" s="2">
        <f>SUM(C4:C9)</f>
        <v>16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2013-02-20T11:50:03Z</dcterms:created>
  <dcterms:modified xsi:type="dcterms:W3CDTF">2013-03-19T16:29:36Z</dcterms:modified>
  <cp:category/>
  <cp:version/>
  <cp:contentType/>
  <cp:contentStatus/>
</cp:coreProperties>
</file>