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<sst xmlns="http://schemas.openxmlformats.org/spreadsheetml/2006/main" count="237" uniqueCount="133">
  <si>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</si>
  <si>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</si>
  <si>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</si>
  <si>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</si>
  <si>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</si>
  <si>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</si>
  <si>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</si>
  <si>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</si>
  <si>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</si>
  <si>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</si>
  <si>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</si>
  <si>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</si>
  <si>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MARCO</t>
  </si>
  <si>
    <t>ROBERTO</t>
  </si>
  <si>
    <t>ALESSANDRO</t>
  </si>
  <si>
    <t>PAOLO</t>
  </si>
  <si>
    <t>STEFANO</t>
  </si>
  <si>
    <t>SIMONE</t>
  </si>
  <si>
    <t>ANGELO</t>
  </si>
  <si>
    <t>FABIO</t>
  </si>
  <si>
    <t>GIUSEPPE</t>
  </si>
  <si>
    <t>CLAUDIO</t>
  </si>
  <si>
    <t>DAVIDE</t>
  </si>
  <si>
    <t>FRANCESCO</t>
  </si>
  <si>
    <t>ANDREA</t>
  </si>
  <si>
    <t>DANIELE</t>
  </si>
  <si>
    <t>RICCARDO</t>
  </si>
  <si>
    <t>ANTONIO</t>
  </si>
  <si>
    <t>LUCA</t>
  </si>
  <si>
    <t>VINCENZO</t>
  </si>
  <si>
    <t>EMILIANO</t>
  </si>
  <si>
    <t>FABRIZIO</t>
  </si>
  <si>
    <t>ROSSI</t>
  </si>
  <si>
    <t>PATRIZIA</t>
  </si>
  <si>
    <t>DANIELA</t>
  </si>
  <si>
    <t>EMANUELE</t>
  </si>
  <si>
    <t>CINZIA</t>
  </si>
  <si>
    <t>RUNCARD</t>
  </si>
  <si>
    <t>LORENZO</t>
  </si>
  <si>
    <t>RUGGERI</t>
  </si>
  <si>
    <t>ORLANDI</t>
  </si>
  <si>
    <t>MARIA RITA</t>
  </si>
  <si>
    <t>VANNOLI</t>
  </si>
  <si>
    <t>S.S. LAZIO ATLETICA</t>
  </si>
  <si>
    <t>MICA</t>
  </si>
  <si>
    <t xml:space="preserve">PLUS ULTRA </t>
  </si>
  <si>
    <t>TROMBETTA</t>
  </si>
  <si>
    <t>TIGER TEAM</t>
  </si>
  <si>
    <t>LONGA</t>
  </si>
  <si>
    <t>LAZIO RUNNERS TEAM</t>
  </si>
  <si>
    <t>PAOLO ROBERTO</t>
  </si>
  <si>
    <t>TIBURTINA 2003</t>
  </si>
  <si>
    <t>FIORAVANTI</t>
  </si>
  <si>
    <t>ELIO</t>
  </si>
  <si>
    <t>AMATORI</t>
  </si>
  <si>
    <t>CORSA DEI SANTI</t>
  </si>
  <si>
    <t>D'OFFIZI</t>
  </si>
  <si>
    <t>TIBUR RUNNERS</t>
  </si>
  <si>
    <t>RUGOLO</t>
  </si>
  <si>
    <t>BERNARDO</t>
  </si>
  <si>
    <t>IULIANO</t>
  </si>
  <si>
    <t>PODISTI ALTO SANNIO</t>
  </si>
  <si>
    <t>MASCHIETTI</t>
  </si>
  <si>
    <t>MIRIELLO</t>
  </si>
  <si>
    <t>COLUZZI</t>
  </si>
  <si>
    <t>CIGNITTI</t>
  </si>
  <si>
    <t>CAMILLA</t>
  </si>
  <si>
    <t>GRUPPO SCIATORI SUBIACO</t>
  </si>
  <si>
    <t>ROMAGNOLI</t>
  </si>
  <si>
    <t>PODISTICA SETTECAMINI</t>
  </si>
  <si>
    <t>CAMPOSECCO</t>
  </si>
  <si>
    <t>JESSICA</t>
  </si>
  <si>
    <t>SERGOLA</t>
  </si>
  <si>
    <t>AMATORI PODISTICA TERNI</t>
  </si>
  <si>
    <t>SEMPRONI</t>
  </si>
  <si>
    <t>SPORTLACUM</t>
  </si>
  <si>
    <t>MICOZZI</t>
  </si>
  <si>
    <t>MARIOCCHI</t>
  </si>
  <si>
    <t>SBARAGLIA</t>
  </si>
  <si>
    <t>MARIA NOVELLA</t>
  </si>
  <si>
    <t>TRAIL DEI MONTI SIMBRUINI</t>
  </si>
  <si>
    <t>VIGNOLA</t>
  </si>
  <si>
    <t>CRISTIANA</t>
  </si>
  <si>
    <t>G.S. CELANO</t>
  </si>
  <si>
    <t>BATTISTELLI</t>
  </si>
  <si>
    <t>LIVIANO</t>
  </si>
  <si>
    <t>TRUSIANI</t>
  </si>
  <si>
    <t>GIAMPIERO</t>
  </si>
  <si>
    <t>SEMPRE DI CORSA TEAM</t>
  </si>
  <si>
    <t>PANI</t>
  </si>
  <si>
    <t>ATLETICA PALOMBARA</t>
  </si>
  <si>
    <t>TIMPERI</t>
  </si>
  <si>
    <t>ENZO</t>
  </si>
  <si>
    <t>PATRASCU</t>
  </si>
  <si>
    <t>FLORIN</t>
  </si>
  <si>
    <t>PUMPO</t>
  </si>
  <si>
    <t>ROSANNA</t>
  </si>
  <si>
    <t>ASTERIX</t>
  </si>
  <si>
    <t>PERUZZI</t>
  </si>
  <si>
    <t>BATTISTI</t>
  </si>
  <si>
    <t>TALONE</t>
  </si>
  <si>
    <t>CIUT</t>
  </si>
  <si>
    <t>GUSTAVO</t>
  </si>
  <si>
    <t>DI PASTENA</t>
  </si>
  <si>
    <t>PODISTICA TIBURTINA</t>
  </si>
  <si>
    <t>CAPITANI</t>
  </si>
  <si>
    <t>SEPIRSI CONSALVI</t>
  </si>
  <si>
    <t>ARENI</t>
  </si>
  <si>
    <t>G.S. CAT SPORT</t>
  </si>
  <si>
    <t>VILLACORTA PAIMA</t>
  </si>
  <si>
    <t>VERONICA</t>
  </si>
  <si>
    <t>DE SANTIS</t>
  </si>
  <si>
    <t>MARIA PAOLA</t>
  </si>
  <si>
    <t>ROMA ECOMARATONA</t>
  </si>
  <si>
    <t>RIPA'</t>
  </si>
  <si>
    <t>NAMI</t>
  </si>
  <si>
    <t>GIACCO</t>
  </si>
  <si>
    <t>ALESSANDRONI</t>
  </si>
  <si>
    <t>RENZETTI</t>
  </si>
  <si>
    <t>MARCHETTI</t>
  </si>
  <si>
    <t>KGC</t>
  </si>
  <si>
    <t>MINORENTI</t>
  </si>
  <si>
    <t>DURANTE</t>
  </si>
  <si>
    <t>ROCCA CANTERANO</t>
  </si>
  <si>
    <t>A</t>
  </si>
  <si>
    <t>B</t>
  </si>
  <si>
    <t>C</t>
  </si>
  <si>
    <t>D</t>
  </si>
  <si>
    <t>Trail dei Monti Ruffi</t>
  </si>
  <si>
    <t xml:space="preserve"> 1ª edizione</t>
  </si>
  <si>
    <t>Rocca Canterano (RM) Italia - Domenica 23/10/2016</t>
  </si>
  <si>
    <t>N/D</t>
  </si>
  <si>
    <t>A.S.D. PODISTICA SOLIDARIETA'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</si>
</sst>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left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52" fillId="56" borderId="27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128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129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130</v>
      </c>
      <c r="B3" s="32"/>
      <c r="C3" s="32"/>
      <c r="D3" s="32"/>
      <c r="E3" s="32"/>
      <c r="F3" s="32"/>
      <c r="G3" s="32"/>
      <c r="H3" s="3" t="s">
        <v>0</v>
      </c>
      <c r="I3" s="4">
        <v>14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7" t="s">
        <v>42</v>
      </c>
      <c r="C5" s="37" t="s">
        <v>31</v>
      </c>
      <c r="D5" s="11" t="s">
        <v>124</v>
      </c>
      <c r="E5" s="37" t="s">
        <v>43</v>
      </c>
      <c r="F5" s="14">
        <v>0.058229166666666665</v>
      </c>
      <c r="G5" s="11" t="str">
        <f>TEXT(INT((HOUR(F5)*3600+MINUTE(F5)*60+SECOND(F5))/$I$3/60),"0")&amp;"."&amp;TEXT(MOD((HOUR(F5)*3600+MINUTE(F5)*60+SECOND(F5))/$I$3,60),"00")&amp;"/km"</f>
        <v>5.59/km</v>
      </c>
      <c r="H5" s="14">
        <f>F5-$F$5</f>
        <v>0</v>
      </c>
      <c r="I5" s="14">
        <f>F5-INDEX($F$5:$F$142,MATCH(D5,$D$5:$D$142,0))</f>
        <v>0</v>
      </c>
    </row>
    <row r="6" spans="1:9" s="10" customFormat="1" ht="15" customHeight="1">
      <c r="A6" s="12">
        <v>2</v>
      </c>
      <c r="B6" s="38" t="s">
        <v>44</v>
      </c>
      <c r="C6" s="38" t="s">
        <v>16</v>
      </c>
      <c r="D6" s="12" t="s">
        <v>125</v>
      </c>
      <c r="E6" s="38" t="s">
        <v>45</v>
      </c>
      <c r="F6" s="13">
        <v>0.05952546296296296</v>
      </c>
      <c r="G6" s="12" t="str">
        <f aca="true" t="shared" si="0" ref="G6:G21">TEXT(INT((HOUR(F6)*3600+MINUTE(F6)*60+SECOND(F6))/$I$3/60),"0")&amp;"."&amp;TEXT(MOD((HOUR(F6)*3600+MINUTE(F6)*60+SECOND(F6))/$I$3,60),"00")&amp;"/km"</f>
        <v>6.07/km</v>
      </c>
      <c r="H6" s="13">
        <f aca="true" t="shared" si="1" ref="H6:H21">F6-$F$5</f>
        <v>0.0012962962962962954</v>
      </c>
      <c r="I6" s="13">
        <f>F6-INDEX($F$5:$F$142,MATCH(D6,$D$5:$D$142,0))</f>
        <v>0</v>
      </c>
    </row>
    <row r="7" spans="1:9" s="10" customFormat="1" ht="15" customHeight="1">
      <c r="A7" s="12">
        <v>3</v>
      </c>
      <c r="B7" s="38" t="s">
        <v>46</v>
      </c>
      <c r="C7" s="38" t="s">
        <v>13</v>
      </c>
      <c r="D7" s="12" t="s">
        <v>125</v>
      </c>
      <c r="E7" s="38" t="s">
        <v>47</v>
      </c>
      <c r="F7" s="13">
        <v>0.06642361111111111</v>
      </c>
      <c r="G7" s="12" t="str">
        <f t="shared" si="0"/>
        <v>6.50/km</v>
      </c>
      <c r="H7" s="13">
        <f t="shared" si="1"/>
        <v>0.008194444444444449</v>
      </c>
      <c r="I7" s="13">
        <f>F7-INDEX($F$5:$F$142,MATCH(D7,$D$5:$D$142,0))</f>
        <v>0.006898148148148153</v>
      </c>
    </row>
    <row r="8" spans="1:9" s="10" customFormat="1" ht="15" customHeight="1">
      <c r="A8" s="12">
        <v>4</v>
      </c>
      <c r="B8" s="38" t="s">
        <v>48</v>
      </c>
      <c r="C8" s="38" t="s">
        <v>26</v>
      </c>
      <c r="D8" s="12" t="s">
        <v>124</v>
      </c>
      <c r="E8" s="38" t="s">
        <v>49</v>
      </c>
      <c r="F8" s="13">
        <v>0.06792824074074073</v>
      </c>
      <c r="G8" s="12" t="str">
        <f t="shared" si="0"/>
        <v>6.59/km</v>
      </c>
      <c r="H8" s="13">
        <f t="shared" si="1"/>
        <v>0.009699074074074068</v>
      </c>
      <c r="I8" s="13">
        <f>F8-INDEX($F$5:$F$142,MATCH(D8,$D$5:$D$142,0))</f>
        <v>0.009699074074074068</v>
      </c>
    </row>
    <row r="9" spans="1:9" s="10" customFormat="1" ht="15" customHeight="1">
      <c r="A9" s="12">
        <v>5</v>
      </c>
      <c r="B9" s="38" t="s">
        <v>39</v>
      </c>
      <c r="C9" s="38" t="s">
        <v>50</v>
      </c>
      <c r="D9" s="12" t="s">
        <v>124</v>
      </c>
      <c r="E9" s="38" t="s">
        <v>51</v>
      </c>
      <c r="F9" s="13">
        <v>0.06818287037037037</v>
      </c>
      <c r="G9" s="12" t="str">
        <f t="shared" si="0"/>
        <v>7.01/km</v>
      </c>
      <c r="H9" s="13">
        <f t="shared" si="1"/>
        <v>0.0099537037037037</v>
      </c>
      <c r="I9" s="13">
        <f>F9-INDEX($F$5:$F$142,MATCH(D9,$D$5:$D$142,0))</f>
        <v>0.0099537037037037</v>
      </c>
    </row>
    <row r="10" spans="1:9" s="10" customFormat="1" ht="15" customHeight="1">
      <c r="A10" s="12">
        <v>6</v>
      </c>
      <c r="B10" s="38" t="s">
        <v>52</v>
      </c>
      <c r="C10" s="38" t="s">
        <v>53</v>
      </c>
      <c r="D10" s="12" t="s">
        <v>125</v>
      </c>
      <c r="E10" s="38" t="s">
        <v>51</v>
      </c>
      <c r="F10" s="13">
        <v>0.06944444444444443</v>
      </c>
      <c r="G10" s="12" t="str">
        <f t="shared" si="0"/>
        <v>7.09/km</v>
      </c>
      <c r="H10" s="13">
        <f t="shared" si="1"/>
        <v>0.011215277777777768</v>
      </c>
      <c r="I10" s="13">
        <f>F10-INDEX($F$5:$F$142,MATCH(D10,$D$5:$D$142,0))</f>
        <v>0.009918981481481473</v>
      </c>
    </row>
    <row r="11" spans="1:9" s="10" customFormat="1" ht="15" customHeight="1">
      <c r="A11" s="12">
        <v>7</v>
      </c>
      <c r="B11" s="38" t="s">
        <v>54</v>
      </c>
      <c r="C11" s="38" t="s">
        <v>12</v>
      </c>
      <c r="D11" s="12" t="s">
        <v>125</v>
      </c>
      <c r="E11" s="38" t="s">
        <v>55</v>
      </c>
      <c r="F11" s="13">
        <v>0.0701736111111111</v>
      </c>
      <c r="G11" s="12" t="str">
        <f t="shared" si="0"/>
        <v>7.13/km</v>
      </c>
      <c r="H11" s="13">
        <f t="shared" si="1"/>
        <v>0.011944444444444438</v>
      </c>
      <c r="I11" s="13">
        <f>F11-INDEX($F$5:$F$142,MATCH(D11,$D$5:$D$142,0))</f>
        <v>0.010648148148148143</v>
      </c>
    </row>
    <row r="12" spans="1:9" s="10" customFormat="1" ht="15" customHeight="1">
      <c r="A12" s="12">
        <v>8</v>
      </c>
      <c r="B12" s="38" t="s">
        <v>56</v>
      </c>
      <c r="C12" s="38" t="s">
        <v>24</v>
      </c>
      <c r="D12" s="12" t="s">
        <v>124</v>
      </c>
      <c r="E12" s="38" t="s">
        <v>57</v>
      </c>
      <c r="F12" s="13">
        <v>0.07040509259259259</v>
      </c>
      <c r="G12" s="12" t="str">
        <f t="shared" si="0"/>
        <v>7.15/km</v>
      </c>
      <c r="H12" s="13">
        <f t="shared" si="1"/>
        <v>0.012175925925925923</v>
      </c>
      <c r="I12" s="13">
        <f>F12-INDEX($F$5:$F$142,MATCH(D12,$D$5:$D$142,0))</f>
        <v>0.012175925925925923</v>
      </c>
    </row>
    <row r="13" spans="1:9" s="10" customFormat="1" ht="15" customHeight="1">
      <c r="A13" s="12">
        <v>9</v>
      </c>
      <c r="B13" s="38" t="s">
        <v>58</v>
      </c>
      <c r="C13" s="38" t="s">
        <v>24</v>
      </c>
      <c r="D13" s="12" t="s">
        <v>125</v>
      </c>
      <c r="E13" s="38" t="s">
        <v>131</v>
      </c>
      <c r="F13" s="13">
        <v>0.07104166666666667</v>
      </c>
      <c r="G13" s="12" t="str">
        <f t="shared" si="0"/>
        <v>7.18/km</v>
      </c>
      <c r="H13" s="13">
        <f t="shared" si="1"/>
        <v>0.012812500000000004</v>
      </c>
      <c r="I13" s="13">
        <f>F13-INDEX($F$5:$F$142,MATCH(D13,$D$5:$D$142,0))</f>
        <v>0.011516203703703709</v>
      </c>
    </row>
    <row r="14" spans="1:9" s="10" customFormat="1" ht="15" customHeight="1">
      <c r="A14" s="12">
        <v>10</v>
      </c>
      <c r="B14" s="38" t="s">
        <v>32</v>
      </c>
      <c r="C14" s="38" t="s">
        <v>59</v>
      </c>
      <c r="D14" s="12" t="s">
        <v>124</v>
      </c>
      <c r="E14" s="38" t="s">
        <v>47</v>
      </c>
      <c r="F14" s="13">
        <v>0.0724537037037037</v>
      </c>
      <c r="G14" s="12" t="str">
        <f t="shared" si="0"/>
        <v>7.27/km</v>
      </c>
      <c r="H14" s="13">
        <f t="shared" si="1"/>
        <v>0.014224537037037036</v>
      </c>
      <c r="I14" s="13">
        <f>F14-INDEX($F$5:$F$142,MATCH(D14,$D$5:$D$142,0))</f>
        <v>0.014224537037037036</v>
      </c>
    </row>
    <row r="15" spans="1:9" s="10" customFormat="1" ht="15" customHeight="1">
      <c r="A15" s="12">
        <v>11</v>
      </c>
      <c r="B15" s="38" t="s">
        <v>60</v>
      </c>
      <c r="C15" s="38" t="s">
        <v>29</v>
      </c>
      <c r="D15" s="12" t="s">
        <v>124</v>
      </c>
      <c r="E15" s="38" t="s">
        <v>61</v>
      </c>
      <c r="F15" s="13">
        <v>0.07383101851851852</v>
      </c>
      <c r="G15" s="12" t="str">
        <f t="shared" si="0"/>
        <v>7.36/km</v>
      </c>
      <c r="H15" s="13">
        <f t="shared" si="1"/>
        <v>0.015601851851851853</v>
      </c>
      <c r="I15" s="13">
        <f>F15-INDEX($F$5:$F$142,MATCH(D15,$D$5:$D$142,0))</f>
        <v>0.015601851851851853</v>
      </c>
    </row>
    <row r="16" spans="1:9" s="10" customFormat="1" ht="15" customHeight="1">
      <c r="A16" s="12">
        <v>12</v>
      </c>
      <c r="B16" s="38" t="s">
        <v>62</v>
      </c>
      <c r="C16" s="38" t="s">
        <v>15</v>
      </c>
      <c r="D16" s="12" t="s">
        <v>125</v>
      </c>
      <c r="E16" s="38" t="s">
        <v>47</v>
      </c>
      <c r="F16" s="13">
        <v>0.0745138888888889</v>
      </c>
      <c r="G16" s="12" t="str">
        <f t="shared" si="0"/>
        <v>7.40/km</v>
      </c>
      <c r="H16" s="13">
        <f t="shared" si="1"/>
        <v>0.016284722222222228</v>
      </c>
      <c r="I16" s="13">
        <f>F16-INDEX($F$5:$F$142,MATCH(D16,$D$5:$D$142,0))</f>
        <v>0.014988425925925933</v>
      </c>
    </row>
    <row r="17" spans="1:9" s="10" customFormat="1" ht="15" customHeight="1">
      <c r="A17" s="12">
        <v>13</v>
      </c>
      <c r="B17" s="38" t="s">
        <v>63</v>
      </c>
      <c r="C17" s="38" t="s">
        <v>30</v>
      </c>
      <c r="D17" s="12" t="s">
        <v>124</v>
      </c>
      <c r="E17" s="38" t="s">
        <v>131</v>
      </c>
      <c r="F17" s="13">
        <v>0.07607638888888889</v>
      </c>
      <c r="G17" s="12" t="str">
        <f t="shared" si="0"/>
        <v>7.50/km</v>
      </c>
      <c r="H17" s="13">
        <f t="shared" si="1"/>
        <v>0.017847222222222223</v>
      </c>
      <c r="I17" s="13">
        <f>F17-INDEX($F$5:$F$142,MATCH(D17,$D$5:$D$142,0))</f>
        <v>0.017847222222222223</v>
      </c>
    </row>
    <row r="18" spans="1:9" s="10" customFormat="1" ht="15" customHeight="1">
      <c r="A18" s="12">
        <v>14</v>
      </c>
      <c r="B18" s="38" t="s">
        <v>64</v>
      </c>
      <c r="C18" s="38" t="s">
        <v>22</v>
      </c>
      <c r="D18" s="12" t="s">
        <v>124</v>
      </c>
      <c r="E18" s="38" t="s">
        <v>131</v>
      </c>
      <c r="F18" s="13">
        <v>0.07741898148148148</v>
      </c>
      <c r="G18" s="12" t="str">
        <f t="shared" si="0"/>
        <v>7.58/km</v>
      </c>
      <c r="H18" s="13">
        <f t="shared" si="1"/>
        <v>0.019189814814814812</v>
      </c>
      <c r="I18" s="13">
        <f>F18-INDEX($F$5:$F$142,MATCH(D18,$D$5:$D$142,0))</f>
        <v>0.019189814814814812</v>
      </c>
    </row>
    <row r="19" spans="1:9" s="10" customFormat="1" ht="15" customHeight="1">
      <c r="A19" s="12">
        <v>15</v>
      </c>
      <c r="B19" s="38" t="s">
        <v>65</v>
      </c>
      <c r="C19" s="38" t="s">
        <v>66</v>
      </c>
      <c r="D19" s="12" t="s">
        <v>126</v>
      </c>
      <c r="E19" s="38" t="s">
        <v>67</v>
      </c>
      <c r="F19" s="13">
        <v>0.07778935185185186</v>
      </c>
      <c r="G19" s="12" t="str">
        <f t="shared" si="0"/>
        <v>8.00/km</v>
      </c>
      <c r="H19" s="13">
        <f t="shared" si="1"/>
        <v>0.019560185185185194</v>
      </c>
      <c r="I19" s="13">
        <f>F19-INDEX($F$5:$F$142,MATCH(D19,$D$5:$D$142,0))</f>
        <v>0</v>
      </c>
    </row>
    <row r="20" spans="1:9" s="10" customFormat="1" ht="15" customHeight="1">
      <c r="A20" s="12">
        <v>16</v>
      </c>
      <c r="B20" s="38" t="s">
        <v>68</v>
      </c>
      <c r="C20" s="38" t="s">
        <v>33</v>
      </c>
      <c r="D20" s="12" t="s">
        <v>126</v>
      </c>
      <c r="E20" s="38" t="s">
        <v>69</v>
      </c>
      <c r="F20" s="13">
        <v>0.07835648148148149</v>
      </c>
      <c r="G20" s="12" t="str">
        <f t="shared" si="0"/>
        <v>8.04/km</v>
      </c>
      <c r="H20" s="13">
        <f t="shared" si="1"/>
        <v>0.02012731481481482</v>
      </c>
      <c r="I20" s="13">
        <f>F20-INDEX($F$5:$F$142,MATCH(D20,$D$5:$D$142,0))</f>
        <v>0.0005671296296296258</v>
      </c>
    </row>
    <row r="21" spans="1:9" ht="15" customHeight="1">
      <c r="A21" s="12">
        <v>17</v>
      </c>
      <c r="B21" s="38" t="s">
        <v>70</v>
      </c>
      <c r="C21" s="38" t="s">
        <v>71</v>
      </c>
      <c r="D21" s="12" t="s">
        <v>126</v>
      </c>
      <c r="E21" s="38" t="s">
        <v>131</v>
      </c>
      <c r="F21" s="13">
        <v>0.07842592592592591</v>
      </c>
      <c r="G21" s="12" t="str">
        <f t="shared" si="0"/>
        <v>8.04/km</v>
      </c>
      <c r="H21" s="13">
        <f t="shared" si="1"/>
        <v>0.020196759259259248</v>
      </c>
      <c r="I21" s="13">
        <f>F21-INDEX($F$5:$F$142,MATCH(D21,$D$5:$D$142,0))</f>
        <v>0.0006365740740740533</v>
      </c>
    </row>
    <row r="22" spans="1:9" ht="15" customHeight="1">
      <c r="A22" s="12">
        <v>18</v>
      </c>
      <c r="B22" s="38" t="s">
        <v>72</v>
      </c>
      <c r="C22" s="38" t="s">
        <v>41</v>
      </c>
      <c r="D22" s="12" t="s">
        <v>127</v>
      </c>
      <c r="E22" s="38" t="s">
        <v>73</v>
      </c>
      <c r="F22" s="13">
        <v>0.07894675925925926</v>
      </c>
      <c r="G22" s="12" t="str">
        <f aca="true" t="shared" si="2" ref="G22:G32">TEXT(INT((HOUR(F22)*3600+MINUTE(F22)*60+SECOND(F22))/$I$3/60),"0")&amp;"."&amp;TEXT(MOD((HOUR(F22)*3600+MINUTE(F22)*60+SECOND(F22))/$I$3,60),"00")&amp;"/km"</f>
        <v>8.07/km</v>
      </c>
      <c r="H22" s="13">
        <f aca="true" t="shared" si="3" ref="H22:H32">F22-$F$5</f>
        <v>0.020717592592592593</v>
      </c>
      <c r="I22" s="13">
        <f>F22-INDEX($F$5:$F$142,MATCH(D22,$D$5:$D$142,0))</f>
        <v>0</v>
      </c>
    </row>
    <row r="23" spans="1:9" ht="15" customHeight="1">
      <c r="A23" s="12">
        <v>19</v>
      </c>
      <c r="B23" s="38" t="s">
        <v>74</v>
      </c>
      <c r="C23" s="38" t="s">
        <v>35</v>
      </c>
      <c r="D23" s="12" t="s">
        <v>124</v>
      </c>
      <c r="E23" s="38" t="s">
        <v>131</v>
      </c>
      <c r="F23" s="13">
        <v>0.07908564814814815</v>
      </c>
      <c r="G23" s="12" t="str">
        <f t="shared" si="2"/>
        <v>8.08/km</v>
      </c>
      <c r="H23" s="13">
        <f t="shared" si="3"/>
        <v>0.02085648148148149</v>
      </c>
      <c r="I23" s="13">
        <f>F23-INDEX($F$5:$F$142,MATCH(D23,$D$5:$D$142,0))</f>
        <v>0.02085648148148149</v>
      </c>
    </row>
    <row r="24" spans="1:9" ht="15" customHeight="1">
      <c r="A24" s="12">
        <v>20</v>
      </c>
      <c r="B24" s="38" t="s">
        <v>40</v>
      </c>
      <c r="C24" s="38" t="s">
        <v>27</v>
      </c>
      <c r="D24" s="12" t="s">
        <v>124</v>
      </c>
      <c r="E24" s="38" t="s">
        <v>75</v>
      </c>
      <c r="F24" s="13">
        <v>0.08116898148148148</v>
      </c>
      <c r="G24" s="12" t="str">
        <f t="shared" si="2"/>
        <v>8.21/km</v>
      </c>
      <c r="H24" s="13">
        <f t="shared" si="3"/>
        <v>0.022939814814814816</v>
      </c>
      <c r="I24" s="13">
        <f>F24-INDEX($F$5:$F$142,MATCH(D24,$D$5:$D$142,0))</f>
        <v>0.022939814814814816</v>
      </c>
    </row>
    <row r="25" spans="1:9" ht="15" customHeight="1">
      <c r="A25" s="12">
        <v>21</v>
      </c>
      <c r="B25" s="38" t="s">
        <v>76</v>
      </c>
      <c r="C25" s="38" t="s">
        <v>14</v>
      </c>
      <c r="D25" s="12" t="s">
        <v>125</v>
      </c>
      <c r="E25" s="38" t="s">
        <v>75</v>
      </c>
      <c r="F25" s="13">
        <v>0.08293981481481481</v>
      </c>
      <c r="G25" s="12" t="str">
        <f t="shared" si="2"/>
        <v>8.32/km</v>
      </c>
      <c r="H25" s="13">
        <f t="shared" si="3"/>
        <v>0.024710648148148148</v>
      </c>
      <c r="I25" s="13">
        <f>F25-INDEX($F$5:$F$142,MATCH(D25,$D$5:$D$142,0))</f>
        <v>0.023414351851851853</v>
      </c>
    </row>
    <row r="26" spans="1:9" ht="15" customHeight="1">
      <c r="A26" s="12">
        <v>22</v>
      </c>
      <c r="B26" s="38" t="s">
        <v>39</v>
      </c>
      <c r="C26" s="38" t="s">
        <v>13</v>
      </c>
      <c r="D26" s="12" t="s">
        <v>125</v>
      </c>
      <c r="E26" s="38" t="s">
        <v>51</v>
      </c>
      <c r="F26" s="13">
        <v>0.08511574074074074</v>
      </c>
      <c r="G26" s="12" t="str">
        <f t="shared" si="2"/>
        <v>8.45/km</v>
      </c>
      <c r="H26" s="13">
        <f t="shared" si="3"/>
        <v>0.026886574074074077</v>
      </c>
      <c r="I26" s="13">
        <f>F26-INDEX($F$5:$F$142,MATCH(D26,$D$5:$D$142,0))</f>
        <v>0.02559027777777778</v>
      </c>
    </row>
    <row r="27" spans="1:9" ht="15" customHeight="1">
      <c r="A27" s="12">
        <v>23</v>
      </c>
      <c r="B27" s="38" t="s">
        <v>77</v>
      </c>
      <c r="C27" s="38" t="s">
        <v>19</v>
      </c>
      <c r="D27" s="12" t="s">
        <v>125</v>
      </c>
      <c r="E27" s="38" t="s">
        <v>69</v>
      </c>
      <c r="F27" s="13">
        <v>0.08599537037037037</v>
      </c>
      <c r="G27" s="12" t="str">
        <f t="shared" si="2"/>
        <v>8.51/km</v>
      </c>
      <c r="H27" s="13">
        <f t="shared" si="3"/>
        <v>0.02776620370370371</v>
      </c>
      <c r="I27" s="13">
        <f>F27-INDEX($F$5:$F$142,MATCH(D27,$D$5:$D$142,0))</f>
        <v>0.026469907407407414</v>
      </c>
    </row>
    <row r="28" spans="1:9" ht="15" customHeight="1">
      <c r="A28" s="12">
        <v>24</v>
      </c>
      <c r="B28" s="38" t="s">
        <v>78</v>
      </c>
      <c r="C28" s="38" t="s">
        <v>79</v>
      </c>
      <c r="D28" s="12" t="s">
        <v>126</v>
      </c>
      <c r="E28" s="38" t="s">
        <v>80</v>
      </c>
      <c r="F28" s="13">
        <v>0.08631944444444445</v>
      </c>
      <c r="G28" s="12" t="str">
        <f t="shared" si="2"/>
        <v>8.53/km</v>
      </c>
      <c r="H28" s="13">
        <f t="shared" si="3"/>
        <v>0.028090277777777783</v>
      </c>
      <c r="I28" s="13">
        <f>F28-INDEX($F$5:$F$142,MATCH(D28,$D$5:$D$142,0))</f>
        <v>0.008530092592592589</v>
      </c>
    </row>
    <row r="29" spans="1:9" ht="15" customHeight="1">
      <c r="A29" s="12">
        <v>25</v>
      </c>
      <c r="B29" s="38" t="s">
        <v>81</v>
      </c>
      <c r="C29" s="38" t="s">
        <v>82</v>
      </c>
      <c r="D29" s="12" t="s">
        <v>126</v>
      </c>
      <c r="E29" s="38" t="s">
        <v>83</v>
      </c>
      <c r="F29" s="13">
        <v>0.08689814814814815</v>
      </c>
      <c r="G29" s="12" t="str">
        <f t="shared" si="2"/>
        <v>8.56/km</v>
      </c>
      <c r="H29" s="13">
        <f t="shared" si="3"/>
        <v>0.02866898148148149</v>
      </c>
      <c r="I29" s="13">
        <f>F29-INDEX($F$5:$F$142,MATCH(D29,$D$5:$D$142,0))</f>
        <v>0.009108796296296295</v>
      </c>
    </row>
    <row r="30" spans="1:9" ht="15" customHeight="1">
      <c r="A30" s="12">
        <v>26</v>
      </c>
      <c r="B30" s="38" t="s">
        <v>84</v>
      </c>
      <c r="C30" s="38" t="s">
        <v>85</v>
      </c>
      <c r="D30" s="12" t="s">
        <v>125</v>
      </c>
      <c r="E30" s="38" t="s">
        <v>55</v>
      </c>
      <c r="F30" s="13">
        <v>0.08790509259259259</v>
      </c>
      <c r="G30" s="12" t="str">
        <f t="shared" si="2"/>
        <v>9.03/km</v>
      </c>
      <c r="H30" s="13">
        <f t="shared" si="3"/>
        <v>0.029675925925925925</v>
      </c>
      <c r="I30" s="13">
        <f>F30-INDEX($F$5:$F$142,MATCH(D30,$D$5:$D$142,0))</f>
        <v>0.02837962962962963</v>
      </c>
    </row>
    <row r="31" spans="1:9" ht="15" customHeight="1">
      <c r="A31" s="12">
        <v>27</v>
      </c>
      <c r="B31" s="38" t="s">
        <v>86</v>
      </c>
      <c r="C31" s="38" t="s">
        <v>87</v>
      </c>
      <c r="D31" s="12" t="s">
        <v>124</v>
      </c>
      <c r="E31" s="38" t="s">
        <v>88</v>
      </c>
      <c r="F31" s="13">
        <v>0.09002314814814814</v>
      </c>
      <c r="G31" s="12" t="str">
        <f t="shared" si="2"/>
        <v>9.16/km</v>
      </c>
      <c r="H31" s="13">
        <f t="shared" si="3"/>
        <v>0.03179398148148148</v>
      </c>
      <c r="I31" s="13">
        <f>F31-INDEX($F$5:$F$142,MATCH(D31,$D$5:$D$142,0))</f>
        <v>0.03179398148148148</v>
      </c>
    </row>
    <row r="32" spans="1:9" ht="15" customHeight="1">
      <c r="A32" s="12">
        <v>28</v>
      </c>
      <c r="B32" s="38" t="s">
        <v>89</v>
      </c>
      <c r="C32" s="38" t="s">
        <v>23</v>
      </c>
      <c r="D32" s="12" t="s">
        <v>124</v>
      </c>
      <c r="E32" s="38" t="s">
        <v>90</v>
      </c>
      <c r="F32" s="13">
        <v>0.09157407407407407</v>
      </c>
      <c r="G32" s="12" t="str">
        <f t="shared" si="2"/>
        <v>9.25/km</v>
      </c>
      <c r="H32" s="13">
        <f t="shared" si="3"/>
        <v>0.033344907407407406</v>
      </c>
      <c r="I32" s="13">
        <f>F32-INDEX($F$5:$F$142,MATCH(D32,$D$5:$D$142,0))</f>
        <v>0.033344907407407406</v>
      </c>
    </row>
    <row r="33" spans="1:9" ht="15" customHeight="1">
      <c r="A33" s="12">
        <v>29</v>
      </c>
      <c r="B33" s="38" t="s">
        <v>91</v>
      </c>
      <c r="C33" s="38" t="s">
        <v>92</v>
      </c>
      <c r="D33" s="12" t="s">
        <v>124</v>
      </c>
      <c r="E33" s="38" t="s">
        <v>75</v>
      </c>
      <c r="F33" s="13">
        <v>0.0926273148148148</v>
      </c>
      <c r="G33" s="12" t="str">
        <f>TEXT(INT((HOUR(F33)*3600+MINUTE(F33)*60+SECOND(F33))/$I$3/60),"0")&amp;"."&amp;TEXT(MOD((HOUR(F33)*3600+MINUTE(F33)*60+SECOND(F33))/$I$3,60),"00")&amp;"/km"</f>
        <v>9.32/km</v>
      </c>
      <c r="H33" s="13">
        <f>F33-$F$5</f>
        <v>0.034398148148148136</v>
      </c>
      <c r="I33" s="13">
        <f>F33-INDEX($F$5:$F$142,MATCH(D33,$D$5:$D$142,0))</f>
        <v>0.034398148148148136</v>
      </c>
    </row>
    <row r="34" spans="1:9" ht="15" customHeight="1">
      <c r="A34" s="12">
        <v>30</v>
      </c>
      <c r="B34" s="38" t="s">
        <v>93</v>
      </c>
      <c r="C34" s="38" t="s">
        <v>94</v>
      </c>
      <c r="D34" s="12" t="s">
        <v>124</v>
      </c>
      <c r="E34" s="38" t="s">
        <v>131</v>
      </c>
      <c r="F34" s="13">
        <v>0.09296296296296297</v>
      </c>
      <c r="G34" s="12" t="str">
        <f>TEXT(INT((HOUR(F34)*3600+MINUTE(F34)*60+SECOND(F34))/$I$3/60),"0")&amp;"."&amp;TEXT(MOD((HOUR(F34)*3600+MINUTE(F34)*60+SECOND(F34))/$I$3,60),"00")&amp;"/km"</f>
        <v>9.34/km</v>
      </c>
      <c r="H34" s="13">
        <f>F34-$F$5</f>
        <v>0.034733796296296304</v>
      </c>
      <c r="I34" s="13">
        <f>F34-INDEX($F$5:$F$142,MATCH(D34,$D$5:$D$142,0))</f>
        <v>0.034733796296296304</v>
      </c>
    </row>
    <row r="35" spans="1:9" ht="15" customHeight="1">
      <c r="A35" s="12">
        <v>31</v>
      </c>
      <c r="B35" s="38" t="s">
        <v>95</v>
      </c>
      <c r="C35" s="38" t="s">
        <v>96</v>
      </c>
      <c r="D35" s="12" t="s">
        <v>127</v>
      </c>
      <c r="E35" s="38" t="s">
        <v>97</v>
      </c>
      <c r="F35" s="13">
        <v>0.09461805555555557</v>
      </c>
      <c r="G35" s="12" t="str">
        <f aca="true" t="shared" si="4" ref="G35:G53">TEXT(INT((HOUR(F35)*3600+MINUTE(F35)*60+SECOND(F35))/$I$3/60),"0")&amp;"."&amp;TEXT(MOD((HOUR(F35)*3600+MINUTE(F35)*60+SECOND(F35))/$I$3,60),"00")&amp;"/km"</f>
        <v>9.44/km</v>
      </c>
      <c r="H35" s="13">
        <f aca="true" t="shared" si="5" ref="H35:H53">F35-$F$5</f>
        <v>0.0363888888888889</v>
      </c>
      <c r="I35" s="13">
        <f>F35-INDEX($F$5:$F$142,MATCH(D35,$D$5:$D$142,0))</f>
        <v>0.015671296296296308</v>
      </c>
    </row>
    <row r="36" spans="1:9" ht="15" customHeight="1">
      <c r="A36" s="12">
        <v>32</v>
      </c>
      <c r="B36" s="38" t="s">
        <v>98</v>
      </c>
      <c r="C36" s="38" t="s">
        <v>23</v>
      </c>
      <c r="D36" s="12" t="s">
        <v>124</v>
      </c>
      <c r="E36" s="38" t="s">
        <v>131</v>
      </c>
      <c r="F36" s="13">
        <v>0.09835648148148148</v>
      </c>
      <c r="G36" s="12" t="str">
        <f t="shared" si="4"/>
        <v>10.07/km</v>
      </c>
      <c r="H36" s="13">
        <f t="shared" si="5"/>
        <v>0.04012731481481481</v>
      </c>
      <c r="I36" s="13">
        <f>F36-INDEX($F$5:$F$142,MATCH(D36,$D$5:$D$142,0))</f>
        <v>0.04012731481481481</v>
      </c>
    </row>
    <row r="37" spans="1:9" ht="15" customHeight="1">
      <c r="A37" s="12">
        <v>33</v>
      </c>
      <c r="B37" s="38" t="s">
        <v>99</v>
      </c>
      <c r="C37" s="38" t="s">
        <v>25</v>
      </c>
      <c r="D37" s="12" t="s">
        <v>125</v>
      </c>
      <c r="E37" s="38" t="s">
        <v>37</v>
      </c>
      <c r="F37" s="13">
        <v>0.09856481481481481</v>
      </c>
      <c r="G37" s="12" t="str">
        <f t="shared" si="4"/>
        <v>10.08/km</v>
      </c>
      <c r="H37" s="13">
        <f t="shared" si="5"/>
        <v>0.04033564814814815</v>
      </c>
      <c r="I37" s="13">
        <f>F37-INDEX($F$5:$F$142,MATCH(D37,$D$5:$D$142,0))</f>
        <v>0.03903935185185185</v>
      </c>
    </row>
    <row r="38" spans="1:9" ht="15" customHeight="1">
      <c r="A38" s="12">
        <v>34</v>
      </c>
      <c r="B38" s="38" t="s">
        <v>100</v>
      </c>
      <c r="C38" s="38" t="s">
        <v>22</v>
      </c>
      <c r="D38" s="12" t="s">
        <v>125</v>
      </c>
      <c r="E38" s="38" t="s">
        <v>55</v>
      </c>
      <c r="F38" s="13">
        <v>0.09949074074074075</v>
      </c>
      <c r="G38" s="12" t="str">
        <f t="shared" si="4"/>
        <v>10.14/km</v>
      </c>
      <c r="H38" s="13">
        <f t="shared" si="5"/>
        <v>0.04126157407407409</v>
      </c>
      <c r="I38" s="13">
        <f>F38-INDEX($F$5:$F$142,MATCH(D38,$D$5:$D$142,0))</f>
        <v>0.039965277777777794</v>
      </c>
    </row>
    <row r="39" spans="1:9" ht="15" customHeight="1">
      <c r="A39" s="12">
        <v>35</v>
      </c>
      <c r="B39" s="38" t="s">
        <v>101</v>
      </c>
      <c r="C39" s="38" t="s">
        <v>102</v>
      </c>
      <c r="D39" s="12" t="s">
        <v>125</v>
      </c>
      <c r="E39" s="38" t="s">
        <v>55</v>
      </c>
      <c r="F39" s="13">
        <v>0.10579861111111111</v>
      </c>
      <c r="G39" s="12" t="str">
        <f t="shared" si="4"/>
        <v>10.53/km</v>
      </c>
      <c r="H39" s="13">
        <f t="shared" si="5"/>
        <v>0.04756944444444444</v>
      </c>
      <c r="I39" s="13">
        <f>F39-INDEX($F$5:$F$142,MATCH(D39,$D$5:$D$142,0))</f>
        <v>0.04627314814814815</v>
      </c>
    </row>
    <row r="40" spans="1:9" ht="15" customHeight="1">
      <c r="A40" s="12">
        <v>36</v>
      </c>
      <c r="B40" s="38" t="s">
        <v>103</v>
      </c>
      <c r="C40" s="38" t="s">
        <v>29</v>
      </c>
      <c r="D40" s="12" t="s">
        <v>125</v>
      </c>
      <c r="E40" s="38" t="s">
        <v>104</v>
      </c>
      <c r="F40" s="13">
        <v>0.11444444444444445</v>
      </c>
      <c r="G40" s="12" t="str">
        <f t="shared" si="4"/>
        <v>11.46/km</v>
      </c>
      <c r="H40" s="13">
        <f t="shared" si="5"/>
        <v>0.05621527777777778</v>
      </c>
      <c r="I40" s="13">
        <f>F40-INDEX($F$5:$F$142,MATCH(D40,$D$5:$D$142,0))</f>
        <v>0.054918981481481485</v>
      </c>
    </row>
    <row r="41" spans="1:9" ht="15" customHeight="1">
      <c r="A41" s="12">
        <v>37</v>
      </c>
      <c r="B41" s="38" t="s">
        <v>105</v>
      </c>
      <c r="C41" s="38" t="s">
        <v>17</v>
      </c>
      <c r="D41" s="12" t="s">
        <v>124</v>
      </c>
      <c r="E41" s="38" t="s">
        <v>47</v>
      </c>
      <c r="F41" s="13">
        <v>0.11456018518518518</v>
      </c>
      <c r="G41" s="12" t="str">
        <f t="shared" si="4"/>
        <v>11.47/km</v>
      </c>
      <c r="H41" s="13">
        <f t="shared" si="5"/>
        <v>0.056331018518518516</v>
      </c>
      <c r="I41" s="13">
        <f>F41-INDEX($F$5:$F$142,MATCH(D41,$D$5:$D$142,0))</f>
        <v>0.056331018518518516</v>
      </c>
    </row>
    <row r="42" spans="1:9" ht="15" customHeight="1">
      <c r="A42" s="12">
        <v>38</v>
      </c>
      <c r="B42" s="38" t="s">
        <v>106</v>
      </c>
      <c r="C42" s="38" t="s">
        <v>23</v>
      </c>
      <c r="D42" s="12" t="s">
        <v>124</v>
      </c>
      <c r="E42" s="38" t="s">
        <v>47</v>
      </c>
      <c r="F42" s="13">
        <v>0.11457175925925926</v>
      </c>
      <c r="G42" s="12" t="str">
        <f t="shared" si="4"/>
        <v>11.47/km</v>
      </c>
      <c r="H42" s="13">
        <f t="shared" si="5"/>
        <v>0.0563425925925926</v>
      </c>
      <c r="I42" s="13">
        <f>F42-INDEX($F$5:$F$142,MATCH(D42,$D$5:$D$142,0))</f>
        <v>0.0563425925925926</v>
      </c>
    </row>
    <row r="43" spans="1:9" ht="15" customHeight="1">
      <c r="A43" s="12">
        <v>39</v>
      </c>
      <c r="B43" s="38" t="s">
        <v>107</v>
      </c>
      <c r="C43" s="38" t="s">
        <v>20</v>
      </c>
      <c r="D43" s="12" t="s">
        <v>125</v>
      </c>
      <c r="E43" s="38" t="s">
        <v>108</v>
      </c>
      <c r="F43" s="13">
        <v>0.12016203703703704</v>
      </c>
      <c r="G43" s="12" t="str">
        <f t="shared" si="4"/>
        <v>12.22/km</v>
      </c>
      <c r="H43" s="13">
        <f t="shared" si="5"/>
        <v>0.061932870370370374</v>
      </c>
      <c r="I43" s="13">
        <f>F43-INDEX($F$5:$F$142,MATCH(D43,$D$5:$D$142,0))</f>
        <v>0.06063657407407408</v>
      </c>
    </row>
    <row r="44" spans="1:9" ht="15" customHeight="1">
      <c r="A44" s="12">
        <v>40</v>
      </c>
      <c r="B44" s="38" t="s">
        <v>109</v>
      </c>
      <c r="C44" s="38" t="s">
        <v>110</v>
      </c>
      <c r="D44" s="12" t="s">
        <v>126</v>
      </c>
      <c r="E44" s="38" t="s">
        <v>108</v>
      </c>
      <c r="F44" s="13">
        <v>0.12017361111111112</v>
      </c>
      <c r="G44" s="12" t="str">
        <f t="shared" si="4"/>
        <v>12.22/km</v>
      </c>
      <c r="H44" s="13">
        <f t="shared" si="5"/>
        <v>0.061944444444444455</v>
      </c>
      <c r="I44" s="13">
        <f>F44-INDEX($F$5:$F$142,MATCH(D44,$D$5:$D$142,0))</f>
        <v>0.04238425925925926</v>
      </c>
    </row>
    <row r="45" spans="1:9" ht="15" customHeight="1">
      <c r="A45" s="12">
        <v>41</v>
      </c>
      <c r="B45" s="38" t="s">
        <v>111</v>
      </c>
      <c r="C45" s="38" t="s">
        <v>112</v>
      </c>
      <c r="D45" s="12" t="s">
        <v>127</v>
      </c>
      <c r="E45" s="38" t="s">
        <v>113</v>
      </c>
      <c r="F45" s="13">
        <v>0.12612268518518518</v>
      </c>
      <c r="G45" s="12" t="str">
        <f t="shared" si="4"/>
        <v>12.58/km</v>
      </c>
      <c r="H45" s="13">
        <f t="shared" si="5"/>
        <v>0.06789351851851852</v>
      </c>
      <c r="I45" s="13">
        <f>F45-INDEX($F$5:$F$142,MATCH(D45,$D$5:$D$142,0))</f>
        <v>0.04717592592592593</v>
      </c>
    </row>
    <row r="46" spans="1:9" ht="15" customHeight="1">
      <c r="A46" s="12">
        <v>42</v>
      </c>
      <c r="B46" s="38" t="s">
        <v>114</v>
      </c>
      <c r="C46" s="38" t="s">
        <v>20</v>
      </c>
      <c r="D46" s="12" t="s">
        <v>125</v>
      </c>
      <c r="E46" s="38" t="s">
        <v>131</v>
      </c>
      <c r="F46" s="13">
        <v>0.1265625</v>
      </c>
      <c r="G46" s="12" t="str">
        <f t="shared" si="4"/>
        <v>13.01/km</v>
      </c>
      <c r="H46" s="13">
        <f t="shared" si="5"/>
        <v>0.06833333333333333</v>
      </c>
      <c r="I46" s="13">
        <f>F46-INDEX($F$5:$F$142,MATCH(D46,$D$5:$D$142,0))</f>
        <v>0.06703703703703703</v>
      </c>
    </row>
    <row r="47" spans="1:9" ht="15" customHeight="1">
      <c r="A47" s="40">
        <v>43</v>
      </c>
      <c r="B47" s="41" t="s">
        <v>115</v>
      </c>
      <c r="C47" s="41" t="s">
        <v>34</v>
      </c>
      <c r="D47" s="40" t="s">
        <v>127</v>
      </c>
      <c r="E47" s="41" t="s">
        <v>132</v>
      </c>
      <c r="F47" s="42">
        <v>0.13002314814814817</v>
      </c>
      <c r="G47" s="40" t="str">
        <f t="shared" si="4"/>
        <v>13.22/km</v>
      </c>
      <c r="H47" s="42">
        <f t="shared" si="5"/>
        <v>0.0717939814814815</v>
      </c>
      <c r="I47" s="42">
        <f>F47-INDEX($F$5:$F$142,MATCH(D47,$D$5:$D$142,0))</f>
        <v>0.05107638888888891</v>
      </c>
    </row>
    <row r="48" spans="1:9" ht="15" customHeight="1">
      <c r="A48" s="12">
        <v>44</v>
      </c>
      <c r="B48" s="38" t="s">
        <v>116</v>
      </c>
      <c r="C48" s="38" t="s">
        <v>11</v>
      </c>
      <c r="D48" s="12" t="s">
        <v>125</v>
      </c>
      <c r="E48" s="38" t="s">
        <v>104</v>
      </c>
      <c r="F48" s="13">
        <v>0.1357175925925926</v>
      </c>
      <c r="G48" s="12" t="str">
        <f t="shared" si="4"/>
        <v>13.58/km</v>
      </c>
      <c r="H48" s="13">
        <f t="shared" si="5"/>
        <v>0.07748842592592595</v>
      </c>
      <c r="I48" s="13">
        <f>F48-INDEX($F$5:$F$142,MATCH(D48,$D$5:$D$142,0))</f>
        <v>0.07619212962962965</v>
      </c>
    </row>
    <row r="49" spans="1:9" ht="15" customHeight="1">
      <c r="A49" s="12">
        <v>45</v>
      </c>
      <c r="B49" s="38" t="s">
        <v>117</v>
      </c>
      <c r="C49" s="38" t="s">
        <v>21</v>
      </c>
      <c r="D49" s="12" t="s">
        <v>125</v>
      </c>
      <c r="E49" s="38" t="s">
        <v>55</v>
      </c>
      <c r="F49" s="13">
        <v>0.13630787037037037</v>
      </c>
      <c r="G49" s="12" t="str">
        <f t="shared" si="4"/>
        <v>14.01/km</v>
      </c>
      <c r="H49" s="13">
        <f t="shared" si="5"/>
        <v>0.0780787037037037</v>
      </c>
      <c r="I49" s="13">
        <f>F49-INDEX($F$5:$F$142,MATCH(D49,$D$5:$D$142,0))</f>
        <v>0.07678240740740741</v>
      </c>
    </row>
    <row r="50" spans="1:9" ht="15" customHeight="1">
      <c r="A50" s="12">
        <v>46</v>
      </c>
      <c r="B50" s="38" t="s">
        <v>118</v>
      </c>
      <c r="C50" s="38" t="s">
        <v>36</v>
      </c>
      <c r="D50" s="12" t="s">
        <v>126</v>
      </c>
      <c r="E50" s="38" t="s">
        <v>47</v>
      </c>
      <c r="F50" s="13">
        <v>0.14930555555555555</v>
      </c>
      <c r="G50" s="12" t="str">
        <f t="shared" si="4"/>
        <v>15.21/km</v>
      </c>
      <c r="H50" s="13">
        <f t="shared" si="5"/>
        <v>0.09107638888888889</v>
      </c>
      <c r="I50" s="13">
        <f>F50-INDEX($F$5:$F$142,MATCH(D50,$D$5:$D$142,0))</f>
        <v>0.07151620370370369</v>
      </c>
    </row>
    <row r="51" spans="1:9" ht="15" customHeight="1">
      <c r="A51" s="12">
        <v>47</v>
      </c>
      <c r="B51" s="38" t="s">
        <v>119</v>
      </c>
      <c r="C51" s="38" t="s">
        <v>38</v>
      </c>
      <c r="D51" s="12" t="s">
        <v>124</v>
      </c>
      <c r="E51" s="38" t="s">
        <v>120</v>
      </c>
      <c r="F51" s="13">
        <v>0.14930555555555555</v>
      </c>
      <c r="G51" s="12" t="str">
        <f t="shared" si="4"/>
        <v>15.21/km</v>
      </c>
      <c r="H51" s="13">
        <f t="shared" si="5"/>
        <v>0.09107638888888889</v>
      </c>
      <c r="I51" s="13">
        <f>F51-INDEX($F$5:$F$142,MATCH(D51,$D$5:$D$142,0))</f>
        <v>0.09107638888888889</v>
      </c>
    </row>
    <row r="52" spans="1:9" ht="15" customHeight="1">
      <c r="A52" s="12">
        <v>48</v>
      </c>
      <c r="B52" s="38" t="s">
        <v>121</v>
      </c>
      <c r="C52" s="38" t="s">
        <v>28</v>
      </c>
      <c r="D52" s="12" t="s">
        <v>124</v>
      </c>
      <c r="E52" s="38" t="s">
        <v>131</v>
      </c>
      <c r="F52" s="13">
        <v>0.14930555555555555</v>
      </c>
      <c r="G52" s="12" t="str">
        <f t="shared" si="4"/>
        <v>15.21/km</v>
      </c>
      <c r="H52" s="13">
        <f t="shared" si="5"/>
        <v>0.09107638888888889</v>
      </c>
      <c r="I52" s="13">
        <f>F52-INDEX($F$5:$F$142,MATCH(D52,$D$5:$D$142,0))</f>
        <v>0.09107638888888889</v>
      </c>
    </row>
    <row r="53" spans="1:9" ht="15" customHeight="1">
      <c r="A53" s="19">
        <v>49</v>
      </c>
      <c r="B53" s="39" t="s">
        <v>122</v>
      </c>
      <c r="C53" s="39" t="s">
        <v>18</v>
      </c>
      <c r="D53" s="19" t="s">
        <v>125</v>
      </c>
      <c r="E53" s="39" t="s">
        <v>123</v>
      </c>
      <c r="F53" s="20">
        <v>0.14930555555555555</v>
      </c>
      <c r="G53" s="19" t="str">
        <f t="shared" si="4"/>
        <v>15.21/km</v>
      </c>
      <c r="H53" s="20">
        <f t="shared" si="5"/>
        <v>0.09107638888888889</v>
      </c>
      <c r="I53" s="20">
        <f>F53-INDEX($F$5:$F$142,MATCH(D53,$D$5:$D$142,0))</f>
        <v>0.08978009259259259</v>
      </c>
    </row>
  </sheetData>
  <sheetProtection/>
  <autoFilter ref="A4:I5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Trail dei Monti Ruffi</v>
      </c>
      <c r="B1" s="34"/>
      <c r="C1" s="35"/>
    </row>
    <row r="2" spans="1:3" ht="24" customHeight="1">
      <c r="A2" s="31" t="str">
        <f>Individuale!A2</f>
        <v> 1ª edizione</v>
      </c>
      <c r="B2" s="31"/>
      <c r="C2" s="31"/>
    </row>
    <row r="3" spans="1:3" ht="24" customHeight="1">
      <c r="A3" s="36" t="str">
        <f>Individuale!A3</f>
        <v>Rocca Canterano (RM) Italia - Domenica 23/10/2016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47</v>
      </c>
      <c r="C5" s="29">
        <v>6</v>
      </c>
    </row>
    <row r="6" spans="1:3" ht="15" customHeight="1">
      <c r="A6" s="21">
        <v>2</v>
      </c>
      <c r="B6" s="22" t="s">
        <v>55</v>
      </c>
      <c r="C6" s="27">
        <v>5</v>
      </c>
    </row>
    <row r="7" spans="1:3" ht="15" customHeight="1">
      <c r="A7" s="21">
        <v>3</v>
      </c>
      <c r="B7" s="22" t="s">
        <v>75</v>
      </c>
      <c r="C7" s="27">
        <v>3</v>
      </c>
    </row>
    <row r="8" spans="1:3" ht="15" customHeight="1">
      <c r="A8" s="21">
        <v>4</v>
      </c>
      <c r="B8" s="22" t="s">
        <v>51</v>
      </c>
      <c r="C8" s="27">
        <v>3</v>
      </c>
    </row>
    <row r="9" spans="1:3" ht="15" customHeight="1">
      <c r="A9" s="21">
        <v>5</v>
      </c>
      <c r="B9" s="22" t="s">
        <v>108</v>
      </c>
      <c r="C9" s="27">
        <v>2</v>
      </c>
    </row>
    <row r="10" spans="1:3" ht="15" customHeight="1">
      <c r="A10" s="21">
        <v>6</v>
      </c>
      <c r="B10" s="22" t="s">
        <v>69</v>
      </c>
      <c r="C10" s="27">
        <v>2</v>
      </c>
    </row>
    <row r="11" spans="1:3" ht="15" customHeight="1">
      <c r="A11" s="21">
        <v>7</v>
      </c>
      <c r="B11" s="22" t="s">
        <v>104</v>
      </c>
      <c r="C11" s="27">
        <v>2</v>
      </c>
    </row>
    <row r="12" spans="1:3" ht="15" customHeight="1">
      <c r="A12" s="43">
        <v>8</v>
      </c>
      <c r="B12" s="44" t="s">
        <v>132</v>
      </c>
      <c r="C12" s="45">
        <v>1</v>
      </c>
    </row>
    <row r="13" spans="1:3" ht="15" customHeight="1">
      <c r="A13" s="21">
        <v>9</v>
      </c>
      <c r="B13" s="22" t="s">
        <v>73</v>
      </c>
      <c r="C13" s="27">
        <v>1</v>
      </c>
    </row>
    <row r="14" spans="1:3" ht="15" customHeight="1">
      <c r="A14" s="21">
        <v>10</v>
      </c>
      <c r="B14" s="22" t="s">
        <v>97</v>
      </c>
      <c r="C14" s="27">
        <v>1</v>
      </c>
    </row>
    <row r="15" spans="1:3" ht="15" customHeight="1">
      <c r="A15" s="21">
        <v>11</v>
      </c>
      <c r="B15" s="22" t="s">
        <v>90</v>
      </c>
      <c r="C15" s="27">
        <v>1</v>
      </c>
    </row>
    <row r="16" spans="1:3" ht="15" customHeight="1">
      <c r="A16" s="21">
        <v>12</v>
      </c>
      <c r="B16" s="22" t="s">
        <v>83</v>
      </c>
      <c r="C16" s="27">
        <v>1</v>
      </c>
    </row>
    <row r="17" spans="1:3" ht="15" customHeight="1">
      <c r="A17" s="21">
        <v>13</v>
      </c>
      <c r="B17" s="22" t="s">
        <v>67</v>
      </c>
      <c r="C17" s="27">
        <v>1</v>
      </c>
    </row>
    <row r="18" spans="1:3" ht="15" customHeight="1">
      <c r="A18" s="21">
        <v>14</v>
      </c>
      <c r="B18" s="22" t="s">
        <v>120</v>
      </c>
      <c r="C18" s="27">
        <v>1</v>
      </c>
    </row>
    <row r="19" spans="1:3" ht="15" customHeight="1">
      <c r="A19" s="21">
        <v>15</v>
      </c>
      <c r="B19" s="22" t="s">
        <v>49</v>
      </c>
      <c r="C19" s="27">
        <v>1</v>
      </c>
    </row>
    <row r="20" spans="1:3" ht="15" customHeight="1">
      <c r="A20" s="21">
        <v>16</v>
      </c>
      <c r="B20" s="22" t="s">
        <v>45</v>
      </c>
      <c r="C20" s="27">
        <v>1</v>
      </c>
    </row>
    <row r="21" spans="1:3" ht="15" customHeight="1">
      <c r="A21" s="21">
        <v>17</v>
      </c>
      <c r="B21" s="22" t="s">
        <v>61</v>
      </c>
      <c r="C21" s="27">
        <v>1</v>
      </c>
    </row>
    <row r="22" spans="1:3" ht="15" customHeight="1">
      <c r="A22" s="21">
        <v>18</v>
      </c>
      <c r="B22" s="22" t="s">
        <v>123</v>
      </c>
      <c r="C22" s="27">
        <v>1</v>
      </c>
    </row>
    <row r="23" spans="1:3" ht="15" customHeight="1">
      <c r="A23" s="21">
        <v>19</v>
      </c>
      <c r="B23" s="22" t="s">
        <v>113</v>
      </c>
      <c r="C23" s="27">
        <v>1</v>
      </c>
    </row>
    <row r="24" spans="1:3" ht="15" customHeight="1">
      <c r="A24" s="21">
        <v>20</v>
      </c>
      <c r="B24" s="22" t="s">
        <v>37</v>
      </c>
      <c r="C24" s="27">
        <v>1</v>
      </c>
    </row>
    <row r="25" spans="1:3" ht="15" customHeight="1">
      <c r="A25" s="21">
        <v>21</v>
      </c>
      <c r="B25" s="22" t="s">
        <v>43</v>
      </c>
      <c r="C25" s="27">
        <v>1</v>
      </c>
    </row>
    <row r="26" spans="1:3" ht="15" customHeight="1">
      <c r="A26" s="21">
        <v>22</v>
      </c>
      <c r="B26" s="22" t="s">
        <v>88</v>
      </c>
      <c r="C26" s="27">
        <v>1</v>
      </c>
    </row>
    <row r="27" spans="1:3" ht="15" customHeight="1">
      <c r="A27" s="21">
        <v>23</v>
      </c>
      <c r="B27" s="22" t="s">
        <v>57</v>
      </c>
      <c r="C27" s="27">
        <v>1</v>
      </c>
    </row>
    <row r="28" spans="1:3" ht="15" customHeight="1">
      <c r="A28" s="21">
        <v>24</v>
      </c>
      <c r="B28" s="22" t="s">
        <v>80</v>
      </c>
      <c r="C28" s="27">
        <v>1</v>
      </c>
    </row>
    <row r="29" spans="1:3" ht="15" customHeight="1">
      <c r="A29" s="23">
        <v>25</v>
      </c>
      <c r="B29" s="24" t="s">
        <v>131</v>
      </c>
      <c r="C29" s="28">
        <v>9</v>
      </c>
    </row>
    <row r="30" ht="12.75">
      <c r="C30" s="2">
        <f>SUM(C5:C29)</f>
        <v>49</v>
      </c>
    </row>
  </sheetData>
  <sheetProtection/>
  <autoFilter ref="A4:C4">
    <sortState ref="A5:C30">
      <sortCondition descending="1" sortBy="value" ref="C5:C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2016-10-24T14:22:10Z</dcterms:modified>
  <cp:category/>
  <cp:version/>
  <cp:contentType/>
  <cp:contentStatus/>
</cp:coreProperties>
</file>