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'Individuale'!$A$4:$J$58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<sst xmlns="http://schemas.openxmlformats.org/spreadsheetml/2006/main" count="212" uniqueCount="116">
  <si>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</si>
  <si>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</si>
  <si>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</si>
  <si>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</si>
  <si>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</si>
  <si>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</si>
  <si>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</si>
  <si>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</si>
  <si>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</si>
  <si>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</si>
  <si>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</si>
  <si>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</si>
  <si>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PUPPI FRANCESCO</t>
  </si>
  <si>
    <t> SM </t>
  </si>
  <si>
    <t> ATL. VALLE BREMBANA </t>
  </si>
  <si>
    <t>AZZARELLI ANDREA</t>
  </si>
  <si>
    <t> S.M.A.C. ASD </t>
  </si>
  <si>
    <t>TIBERTI TITO</t>
  </si>
  <si>
    <t> SM35 </t>
  </si>
  <si>
    <t> FREE-ZONE </t>
  </si>
  <si>
    <t>COTTITTO ANGELO</t>
  </si>
  <si>
    <t> SM50 </t>
  </si>
  <si>
    <t> ASS. DILET. CANAVESE 2005 </t>
  </si>
  <si>
    <t>RAIDICH ROBERTO</t>
  </si>
  <si>
    <t> SM40 </t>
  </si>
  <si>
    <t> ASD PODISTICA 2007 TORTRETESTE </t>
  </si>
  <si>
    <t>ARCARI ANGELO FAUSTO</t>
  </si>
  <si>
    <t>DE BONA FABIO</t>
  </si>
  <si>
    <t> G.S. QUANTIN </t>
  </si>
  <si>
    <t>GUELI ANGELO</t>
  </si>
  <si>
    <t> A.S.D.G.S. VALLE DEI TEMPLI AG </t>
  </si>
  <si>
    <t>GIUDICI GLORIA RITA ANTO</t>
  </si>
  <si>
    <t> SF </t>
  </si>
  <si>
    <t>ZAGORDI GIUSEPPE</t>
  </si>
  <si>
    <t> SM55 </t>
  </si>
  <si>
    <t>FERRITTI IOLANDA</t>
  </si>
  <si>
    <t> SF35 </t>
  </si>
  <si>
    <t> NUOVA ATLETICA ISERNIA </t>
  </si>
  <si>
    <t>BUZZELLI LORELLA</t>
  </si>
  <si>
    <t> SF45 </t>
  </si>
  <si>
    <t> A.S.D. PIETRO MENNEA ATLETICA </t>
  </si>
  <si>
    <t>NUZZI PIER FRANCESCO</t>
  </si>
  <si>
    <t> SM45 </t>
  </si>
  <si>
    <t> TENNIS CLUB PARIOLI </t>
  </si>
  <si>
    <t>CALAVITTA ANGELO GIOVANNI</t>
  </si>
  <si>
    <t> VIRTUS VILLA ADA </t>
  </si>
  <si>
    <t>PALOMBA DANIELE</t>
  </si>
  <si>
    <t> RUNCARD </t>
  </si>
  <si>
    <t>IACHETTI GIULIO</t>
  </si>
  <si>
    <t> A.S.D. TRA LE RIGHE </t>
  </si>
  <si>
    <t>MENARDI GIOVANNI</t>
  </si>
  <si>
    <t> ATL. CORTINA C. RURALE CORTINA </t>
  </si>
  <si>
    <t>PRIMO MAURIZIO</t>
  </si>
  <si>
    <t>SANTUCCI MARCO</t>
  </si>
  <si>
    <t>GHENO GIOVANNA</t>
  </si>
  <si>
    <t>GAMBARDELLA CESARE</t>
  </si>
  <si>
    <t>GENTILE SANTINO</t>
  </si>
  <si>
    <t>SICA AMADUZZI ALDO</t>
  </si>
  <si>
    <t>DE BONA CHIARA</t>
  </si>
  <si>
    <t> AF </t>
  </si>
  <si>
    <t>CIABATTONI GIULIANO</t>
  </si>
  <si>
    <t> A.R.C.U.S. </t>
  </si>
  <si>
    <t>MIGLIACCIO ANDREA</t>
  </si>
  <si>
    <t> U.S. ROMA 83 </t>
  </si>
  <si>
    <t>LEOTTI ALBERTO</t>
  </si>
  <si>
    <t>PEDICO MARCO</t>
  </si>
  <si>
    <t> A.S. AMATORI VILLA PAMPHILI </t>
  </si>
  <si>
    <t>DELL'ANNO MAURIZIO</t>
  </si>
  <si>
    <t> LBM SPORT TEAM </t>
  </si>
  <si>
    <t>TORTORICI DARIO</t>
  </si>
  <si>
    <t> A.S.D. ATHLETIC SEA RUNNERS </t>
  </si>
  <si>
    <t>PASQUALI CRISTIANO</t>
  </si>
  <si>
    <t>MENEGUZZO GRAZIANO</t>
  </si>
  <si>
    <t> A.S.D. RUN FOR FUN </t>
  </si>
  <si>
    <t>BOSONIN ENRICA</t>
  </si>
  <si>
    <t> SF50 </t>
  </si>
  <si>
    <t> ATL. ZERBION ST-VINCENT CHAT </t>
  </si>
  <si>
    <t>SERIO ROBERTO</t>
  </si>
  <si>
    <t>ROCCHI AURELIA</t>
  </si>
  <si>
    <t> A.S.D. VILLA DE SANCTIS </t>
  </si>
  <si>
    <t>IMBUCATURA CRISTINA MARILENA</t>
  </si>
  <si>
    <t> SF40 </t>
  </si>
  <si>
    <t>PERRONE CAPANO MARCO</t>
  </si>
  <si>
    <t>CENCIARINI VALENTINA</t>
  </si>
  <si>
    <t> ATLETICA UMBERTIDE </t>
  </si>
  <si>
    <t>SONZOGNI MARISA</t>
  </si>
  <si>
    <t>LELLI ANGELICO</t>
  </si>
  <si>
    <t> ATL. MONTE MARIO </t>
  </si>
  <si>
    <t>ANTONELLI VALTER</t>
  </si>
  <si>
    <t>SENISE MARCELLA</t>
  </si>
  <si>
    <t> TEAM BASILE </t>
  </si>
  <si>
    <t>MONTELEONE ALESSANDRO</t>
  </si>
  <si>
    <t>NATOLI DANIELA</t>
  </si>
  <si>
    <t> A.S.D. PODISTICA PATTESE </t>
  </si>
  <si>
    <t>ALTOBELLI FILIBERTO</t>
  </si>
  <si>
    <t>VALCHERA VALERIA</t>
  </si>
  <si>
    <t> DUE PONTI SRL </t>
  </si>
  <si>
    <t>FELIZIOLI FABRIZIO</t>
  </si>
  <si>
    <t> JUVENIA SSD A.R.L. </t>
  </si>
  <si>
    <t>MANTHRI DEWAGE KAPILA</t>
  </si>
  <si>
    <t>CAVALIERI FOSCHINI DANIELA</t>
  </si>
  <si>
    <t> LEPROTTI DI VILLA ADA </t>
  </si>
  <si>
    <t>DI VITO ROBERTA</t>
  </si>
  <si>
    <t>ORLANDO ANNA</t>
  </si>
  <si>
    <t> SF55 </t>
  </si>
  <si>
    <t> TRE CASALI SAN CESARIO </t>
  </si>
  <si>
    <t>TORELLI GIOVANNI BATTISTA</t>
  </si>
  <si>
    <t> SM60 </t>
  </si>
  <si>
    <t>TESTA MICAELA</t>
  </si>
  <si>
    <t>BONTEMPO PIERA</t>
  </si>
  <si>
    <t> POLISPORTIVA MOLISE CAMPOBASSO </t>
  </si>
  <si>
    <t xml:space="preserve"> INDIVIDUALE</t>
  </si>
  <si>
    <t> A.S.D. PODISTICA SOLIDARIETA' </t>
  </si>
  <si>
    <t>Roma Urban Trail</t>
  </si>
  <si>
    <t xml:space="preserve">2ª edizione </t>
  </si>
  <si>
    <t>Parco del Foro Italico - Roma (RM) Italia - Mercoledì 01/06/2016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</si>
</sst>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1" fontId="7" fillId="0" borderId="16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vertical="center"/>
    </xf>
    <xf numFmtId="0" fontId="50" fillId="35" borderId="2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36" applyFont="1" applyFill="1" applyBorder="1" applyAlignment="1" applyProtection="1">
      <alignment horizontal="left" vertical="center"/>
      <protection/>
    </xf>
    <xf numFmtId="0" fontId="7" fillId="0" borderId="24" xfId="36" applyFont="1" applyFill="1" applyBorder="1" applyAlignment="1" applyProtection="1">
      <alignment horizontal="left" vertical="center"/>
      <protection/>
    </xf>
    <xf numFmtId="0" fontId="7" fillId="0" borderId="25" xfId="36" applyFont="1" applyFill="1" applyBorder="1" applyAlignment="1" applyProtection="1">
      <alignment horizontal="left" vertical="center"/>
      <protection/>
    </xf>
    <xf numFmtId="0" fontId="7" fillId="0" borderId="20" xfId="36" applyFont="1" applyFill="1" applyBorder="1" applyAlignment="1" applyProtection="1">
      <alignment horizontal="left" vertical="center"/>
      <protection/>
    </xf>
    <xf numFmtId="0" fontId="7" fillId="0" borderId="26" xfId="36" applyFont="1" applyFill="1" applyBorder="1" applyAlignment="1" applyProtection="1">
      <alignment horizontal="left" vertical="center"/>
      <protection/>
    </xf>
    <xf numFmtId="0" fontId="7" fillId="0" borderId="27" xfId="36" applyFont="1" applyFill="1" applyBorder="1" applyAlignment="1" applyProtection="1">
      <alignment horizontal="left" vertical="center"/>
      <protection/>
    </xf>
    <xf numFmtId="0" fontId="50" fillId="35" borderId="24" xfId="36" applyFont="1" applyFill="1" applyBorder="1" applyAlignment="1" applyProtection="1">
      <alignment horizontal="left" vertical="center"/>
      <protection/>
    </xf>
    <xf numFmtId="0" fontId="50" fillId="35" borderId="26" xfId="36" applyFont="1" applyFill="1" applyBorder="1" applyAlignment="1" applyProtection="1">
      <alignment horizontal="left" vertical="center"/>
      <protection/>
    </xf>
    <xf numFmtId="0" fontId="50" fillId="35" borderId="13" xfId="0" applyFont="1" applyFill="1" applyBorder="1" applyAlignment="1">
      <alignment horizontal="left" vertical="center"/>
    </xf>
    <xf numFmtId="178" fontId="7" fillId="0" borderId="12" xfId="0" applyNumberFormat="1" applyFont="1" applyFill="1" applyBorder="1" applyAlignment="1" applyProtection="1">
      <alignment horizontal="center" vertical="center"/>
      <protection locked="0"/>
    </xf>
    <xf numFmtId="178" fontId="7" fillId="0" borderId="13" xfId="0" applyNumberFormat="1" applyFont="1" applyFill="1" applyBorder="1" applyAlignment="1" applyProtection="1">
      <alignment horizontal="center" vertical="center"/>
      <protection locked="0"/>
    </xf>
    <xf numFmtId="178" fontId="50" fillId="35" borderId="13" xfId="0" applyNumberFormat="1" applyFont="1" applyFill="1" applyBorder="1" applyAlignment="1" applyProtection="1">
      <alignment horizontal="center" vertical="center"/>
      <protection locked="0"/>
    </xf>
    <xf numFmtId="178" fontId="7" fillId="0" borderId="16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6" customWidth="1"/>
    <col min="8" max="10" width="10.7109375" style="1" customWidth="1"/>
  </cols>
  <sheetData>
    <row r="1" spans="1:10" ht="45" customHeight="1">
      <c r="A1" s="26" t="s">
        <v>113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114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115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3" t="s">
        <v>12</v>
      </c>
      <c r="C5" s="46"/>
      <c r="D5" s="11" t="s">
        <v>13</v>
      </c>
      <c r="E5" s="40" t="s">
        <v>14</v>
      </c>
      <c r="F5" s="52">
        <v>0.023136574074074077</v>
      </c>
      <c r="G5" s="52">
        <v>0.023136574074074077</v>
      </c>
      <c r="H5" s="11" t="str">
        <f>TEXT(INT((HOUR(G5)*3600+MINUTE(G5)*60+SECOND(G5))/$J$3/60),"0")&amp;"."&amp;TEXT(MOD((HOUR(G5)*3600+MINUTE(G5)*60+SECOND(G5))/$J$3,60),"00")&amp;"/km"</f>
        <v>3.42/km</v>
      </c>
      <c r="I5" s="15">
        <f>G5-$G$5</f>
        <v>0</v>
      </c>
      <c r="J5" s="15">
        <f>G5-INDEX($G$5:$G$261,MATCH(D5,$D$5:$D$261,0))</f>
        <v>0</v>
      </c>
    </row>
    <row r="6" spans="1:10" s="10" customFormat="1" ht="15" customHeight="1">
      <c r="A6" s="12">
        <v>2</v>
      </c>
      <c r="B6" s="44" t="s">
        <v>15</v>
      </c>
      <c r="C6" s="47"/>
      <c r="D6" s="12" t="s">
        <v>13</v>
      </c>
      <c r="E6" s="41" t="s">
        <v>16</v>
      </c>
      <c r="F6" s="53">
        <v>0.02349537037037037</v>
      </c>
      <c r="G6" s="53">
        <v>0.02349537037037037</v>
      </c>
      <c r="H6" s="12" t="str">
        <f>TEXT(INT((HOUR(G6)*3600+MINUTE(G6)*60+SECOND(G6))/$J$3/60),"0")&amp;"."&amp;TEXT(MOD((HOUR(G6)*3600+MINUTE(G6)*60+SECOND(G6))/$J$3,60),"00")&amp;"/km"</f>
        <v>3.46/km</v>
      </c>
      <c r="I6" s="13">
        <f>G6-$G$5</f>
        <v>0.00035879629629629456</v>
      </c>
      <c r="J6" s="13">
        <f>G6-INDEX($G$5:$G$66,MATCH(D6,$D$5:$D$66,0))</f>
        <v>0.00035879629629629456</v>
      </c>
    </row>
    <row r="7" spans="1:10" s="10" customFormat="1" ht="15" customHeight="1">
      <c r="A7" s="12">
        <v>3</v>
      </c>
      <c r="B7" s="44" t="s">
        <v>17</v>
      </c>
      <c r="C7" s="47"/>
      <c r="D7" s="12" t="s">
        <v>18</v>
      </c>
      <c r="E7" s="41" t="s">
        <v>19</v>
      </c>
      <c r="F7" s="53">
        <v>0.024930555555555553</v>
      </c>
      <c r="G7" s="53">
        <v>0.024930555555555553</v>
      </c>
      <c r="H7" s="12" t="str">
        <f aca="true" t="shared" si="0" ref="H7:H17">TEXT(INT((HOUR(G7)*3600+MINUTE(G7)*60+SECOND(G7))/$J$3/60),"0")&amp;"."&amp;TEXT(MOD((HOUR(G7)*3600+MINUTE(G7)*60+SECOND(G7))/$J$3,60),"00")&amp;"/km"</f>
        <v>3.59/km</v>
      </c>
      <c r="I7" s="13">
        <f aca="true" t="shared" si="1" ref="I7:I18">G7-$G$5</f>
        <v>0.0017939814814814763</v>
      </c>
      <c r="J7" s="13">
        <f>G7-INDEX($G$5:$G$66,MATCH(D7,$D$5:$D$66,0))</f>
        <v>0</v>
      </c>
    </row>
    <row r="8" spans="1:10" s="10" customFormat="1" ht="15" customHeight="1">
      <c r="A8" s="12">
        <v>4</v>
      </c>
      <c r="B8" s="44" t="s">
        <v>20</v>
      </c>
      <c r="C8" s="47"/>
      <c r="D8" s="12" t="s">
        <v>21</v>
      </c>
      <c r="E8" s="41" t="s">
        <v>22</v>
      </c>
      <c r="F8" s="53">
        <v>0.025231481481481483</v>
      </c>
      <c r="G8" s="53">
        <v>0.025231481481481483</v>
      </c>
      <c r="H8" s="12" t="str">
        <f t="shared" si="0"/>
        <v>4.02/km</v>
      </c>
      <c r="I8" s="13">
        <f t="shared" si="1"/>
        <v>0.0020949074074074064</v>
      </c>
      <c r="J8" s="13">
        <f>G8-INDEX($G$5:$G$66,MATCH(D8,$D$5:$D$66,0))</f>
        <v>0</v>
      </c>
    </row>
    <row r="9" spans="1:10" s="10" customFormat="1" ht="15" customHeight="1">
      <c r="A9" s="12">
        <v>5</v>
      </c>
      <c r="B9" s="44" t="s">
        <v>23</v>
      </c>
      <c r="C9" s="47"/>
      <c r="D9" s="12" t="s">
        <v>24</v>
      </c>
      <c r="E9" s="41" t="s">
        <v>25</v>
      </c>
      <c r="F9" s="53">
        <v>0.025925925925925925</v>
      </c>
      <c r="G9" s="53">
        <v>0.025925925925925925</v>
      </c>
      <c r="H9" s="12" t="str">
        <f t="shared" si="0"/>
        <v>4.09/km</v>
      </c>
      <c r="I9" s="13">
        <f t="shared" si="1"/>
        <v>0.0027893518518518484</v>
      </c>
      <c r="J9" s="13">
        <f>G9-INDEX($G$5:$G$66,MATCH(D9,$D$5:$D$66,0))</f>
        <v>0</v>
      </c>
    </row>
    <row r="10" spans="1:10" s="10" customFormat="1" ht="15" customHeight="1">
      <c r="A10" s="12">
        <v>6</v>
      </c>
      <c r="B10" s="44" t="s">
        <v>26</v>
      </c>
      <c r="C10" s="47"/>
      <c r="D10" s="12" t="s">
        <v>21</v>
      </c>
      <c r="E10" s="41" t="s">
        <v>19</v>
      </c>
      <c r="F10" s="53">
        <v>0.02625</v>
      </c>
      <c r="G10" s="53">
        <v>0.02625</v>
      </c>
      <c r="H10" s="12" t="str">
        <f t="shared" si="0"/>
        <v>4.12/km</v>
      </c>
      <c r="I10" s="13">
        <f t="shared" si="1"/>
        <v>0.0031134259259259223</v>
      </c>
      <c r="J10" s="13">
        <f>G10-INDEX($G$5:$G$66,MATCH(D10,$D$5:$D$66,0))</f>
        <v>0.0010185185185185158</v>
      </c>
    </row>
    <row r="11" spans="1:10" s="10" customFormat="1" ht="15" customHeight="1">
      <c r="A11" s="12">
        <v>7</v>
      </c>
      <c r="B11" s="44" t="s">
        <v>27</v>
      </c>
      <c r="C11" s="47"/>
      <c r="D11" s="12" t="s">
        <v>21</v>
      </c>
      <c r="E11" s="41" t="s">
        <v>28</v>
      </c>
      <c r="F11" s="53">
        <v>0.026273148148148153</v>
      </c>
      <c r="G11" s="53">
        <v>0.026273148148148153</v>
      </c>
      <c r="H11" s="12" t="str">
        <f t="shared" si="0"/>
        <v>4.12/km</v>
      </c>
      <c r="I11" s="13">
        <f t="shared" si="1"/>
        <v>0.0031365740740740763</v>
      </c>
      <c r="J11" s="13">
        <f>G11-INDEX($G$5:$G$66,MATCH(D11,$D$5:$D$66,0))</f>
        <v>0.00104166666666667</v>
      </c>
    </row>
    <row r="12" spans="1:10" s="10" customFormat="1" ht="15" customHeight="1">
      <c r="A12" s="12">
        <v>8</v>
      </c>
      <c r="B12" s="44" t="s">
        <v>29</v>
      </c>
      <c r="C12" s="47"/>
      <c r="D12" s="12" t="s">
        <v>18</v>
      </c>
      <c r="E12" s="41" t="s">
        <v>30</v>
      </c>
      <c r="F12" s="53">
        <v>0.02695601851851852</v>
      </c>
      <c r="G12" s="53">
        <v>0.02695601851851852</v>
      </c>
      <c r="H12" s="12" t="str">
        <f t="shared" si="0"/>
        <v>4.19/km</v>
      </c>
      <c r="I12" s="13">
        <f t="shared" si="1"/>
        <v>0.0038194444444444448</v>
      </c>
      <c r="J12" s="13">
        <f>G12-INDEX($G$5:$G$66,MATCH(D12,$D$5:$D$66,0))</f>
        <v>0.0020254629629629685</v>
      </c>
    </row>
    <row r="13" spans="1:10" s="10" customFormat="1" ht="15" customHeight="1">
      <c r="A13" s="12">
        <v>9</v>
      </c>
      <c r="B13" s="44" t="s">
        <v>31</v>
      </c>
      <c r="C13" s="47"/>
      <c r="D13" s="12" t="s">
        <v>32</v>
      </c>
      <c r="E13" s="41" t="s">
        <v>19</v>
      </c>
      <c r="F13" s="53">
        <v>0.02732638888888889</v>
      </c>
      <c r="G13" s="53">
        <v>0.02732638888888889</v>
      </c>
      <c r="H13" s="12" t="str">
        <f t="shared" si="0"/>
        <v>4.22/km</v>
      </c>
      <c r="I13" s="13">
        <f t="shared" si="1"/>
        <v>0.004189814814814813</v>
      </c>
      <c r="J13" s="13">
        <f>G13-INDEX($G$5:$G$66,MATCH(D13,$D$5:$D$66,0))</f>
        <v>0</v>
      </c>
    </row>
    <row r="14" spans="1:10" s="10" customFormat="1" ht="15" customHeight="1">
      <c r="A14" s="24">
        <v>10</v>
      </c>
      <c r="B14" s="49" t="s">
        <v>33</v>
      </c>
      <c r="C14" s="50"/>
      <c r="D14" s="24" t="s">
        <v>34</v>
      </c>
      <c r="E14" s="51" t="s">
        <v>112</v>
      </c>
      <c r="F14" s="54">
        <v>0.02809027777777778</v>
      </c>
      <c r="G14" s="54">
        <v>0.02809027777777778</v>
      </c>
      <c r="H14" s="24" t="str">
        <f t="shared" si="0"/>
        <v>4.30/km</v>
      </c>
      <c r="I14" s="25">
        <f t="shared" si="1"/>
        <v>0.004953703703703703</v>
      </c>
      <c r="J14" s="25">
        <f>G14-INDEX($G$5:$G$66,MATCH(D14,$D$5:$D$66,0))</f>
        <v>0</v>
      </c>
    </row>
    <row r="15" spans="1:10" s="10" customFormat="1" ht="15" customHeight="1">
      <c r="A15" s="12">
        <v>11</v>
      </c>
      <c r="B15" s="44" t="s">
        <v>35</v>
      </c>
      <c r="C15" s="47"/>
      <c r="D15" s="12" t="s">
        <v>36</v>
      </c>
      <c r="E15" s="41" t="s">
        <v>37</v>
      </c>
      <c r="F15" s="53">
        <v>0.02826388888888889</v>
      </c>
      <c r="G15" s="53">
        <v>0.02826388888888889</v>
      </c>
      <c r="H15" s="12" t="str">
        <f t="shared" si="0"/>
        <v>4.31/km</v>
      </c>
      <c r="I15" s="13">
        <f t="shared" si="1"/>
        <v>0.005127314814814814</v>
      </c>
      <c r="J15" s="13">
        <f>G15-INDEX($G$5:$G$66,MATCH(D15,$D$5:$D$66,0))</f>
        <v>0</v>
      </c>
    </row>
    <row r="16" spans="1:10" s="10" customFormat="1" ht="15" customHeight="1">
      <c r="A16" s="12">
        <v>12</v>
      </c>
      <c r="B16" s="44" t="s">
        <v>38</v>
      </c>
      <c r="C16" s="47"/>
      <c r="D16" s="12" t="s">
        <v>39</v>
      </c>
      <c r="E16" s="41" t="s">
        <v>40</v>
      </c>
      <c r="F16" s="53">
        <v>0.02943287037037037</v>
      </c>
      <c r="G16" s="53">
        <v>0.02943287037037037</v>
      </c>
      <c r="H16" s="12" t="str">
        <f t="shared" si="0"/>
        <v>4.43/km</v>
      </c>
      <c r="I16" s="13">
        <f t="shared" si="1"/>
        <v>0.006296296296296293</v>
      </c>
      <c r="J16" s="13">
        <f>G16-INDEX($G$5:$G$66,MATCH(D16,$D$5:$D$66,0))</f>
        <v>0</v>
      </c>
    </row>
    <row r="17" spans="1:10" s="10" customFormat="1" ht="15" customHeight="1">
      <c r="A17" s="12">
        <v>13</v>
      </c>
      <c r="B17" s="44" t="s">
        <v>41</v>
      </c>
      <c r="C17" s="47"/>
      <c r="D17" s="12" t="s">
        <v>42</v>
      </c>
      <c r="E17" s="41" t="s">
        <v>43</v>
      </c>
      <c r="F17" s="53">
        <v>0.029965277777777775</v>
      </c>
      <c r="G17" s="53">
        <v>0.029965277777777775</v>
      </c>
      <c r="H17" s="12" t="str">
        <f t="shared" si="0"/>
        <v>4.48/km</v>
      </c>
      <c r="I17" s="13">
        <f t="shared" si="1"/>
        <v>0.006828703703703698</v>
      </c>
      <c r="J17" s="13">
        <f>G17-INDEX($G$5:$G$66,MATCH(D17,$D$5:$D$66,0))</f>
        <v>0</v>
      </c>
    </row>
    <row r="18" spans="1:10" s="10" customFormat="1" ht="15" customHeight="1">
      <c r="A18" s="12">
        <v>14</v>
      </c>
      <c r="B18" s="44" t="s">
        <v>44</v>
      </c>
      <c r="C18" s="47"/>
      <c r="D18" s="12" t="s">
        <v>21</v>
      </c>
      <c r="E18" s="41" t="s">
        <v>45</v>
      </c>
      <c r="F18" s="53">
        <v>0.030243055555555554</v>
      </c>
      <c r="G18" s="53">
        <v>0.030243055555555554</v>
      </c>
      <c r="H18" s="12" t="str">
        <f aca="true" t="shared" si="2" ref="H18:H58">TEXT(INT((HOUR(G18)*3600+MINUTE(G18)*60+SECOND(G18))/$J$3/60),"0")&amp;"."&amp;TEXT(MOD((HOUR(G18)*3600+MINUTE(G18)*60+SECOND(G18))/$J$3,60),"00")&amp;"/km"</f>
        <v>4.50/km</v>
      </c>
      <c r="I18" s="13">
        <f aca="true" t="shared" si="3" ref="I18:I58">G18-$G$5</f>
        <v>0.0071064814814814775</v>
      </c>
      <c r="J18" s="13">
        <f>G18-INDEX($G$5:$G$66,MATCH(D18,$D$5:$D$66,0))</f>
        <v>0.005011574074074071</v>
      </c>
    </row>
    <row r="19" spans="1:10" ht="15" customHeight="1">
      <c r="A19" s="12">
        <v>15</v>
      </c>
      <c r="B19" s="44" t="s">
        <v>46</v>
      </c>
      <c r="C19" s="47"/>
      <c r="D19" s="12" t="s">
        <v>24</v>
      </c>
      <c r="E19" s="41" t="s">
        <v>47</v>
      </c>
      <c r="F19" s="53">
        <v>0.030833333333333334</v>
      </c>
      <c r="G19" s="53">
        <v>0.030833333333333334</v>
      </c>
      <c r="H19" s="12" t="str">
        <f t="shared" si="2"/>
        <v>4.56/km</v>
      </c>
      <c r="I19" s="13">
        <f t="shared" si="3"/>
        <v>0.007696759259259257</v>
      </c>
      <c r="J19" s="13">
        <f>G19-INDEX($G$5:$G$66,MATCH(D19,$D$5:$D$66,0))</f>
        <v>0.004907407407407409</v>
      </c>
    </row>
    <row r="20" spans="1:10" ht="15" customHeight="1">
      <c r="A20" s="12">
        <v>16</v>
      </c>
      <c r="B20" s="44" t="s">
        <v>48</v>
      </c>
      <c r="C20" s="47"/>
      <c r="D20" s="12" t="s">
        <v>24</v>
      </c>
      <c r="E20" s="41" t="s">
        <v>49</v>
      </c>
      <c r="F20" s="53">
        <v>0.03090277777777778</v>
      </c>
      <c r="G20" s="53">
        <v>0.03090277777777778</v>
      </c>
      <c r="H20" s="12" t="str">
        <f t="shared" si="2"/>
        <v>4.57/km</v>
      </c>
      <c r="I20" s="13">
        <f t="shared" si="3"/>
        <v>0.007766203703703702</v>
      </c>
      <c r="J20" s="13">
        <f>G20-INDEX($G$5:$G$66,MATCH(D20,$D$5:$D$66,0))</f>
        <v>0.004976851851851854</v>
      </c>
    </row>
    <row r="21" spans="1:10" ht="15" customHeight="1">
      <c r="A21" s="12">
        <v>17</v>
      </c>
      <c r="B21" s="44" t="s">
        <v>50</v>
      </c>
      <c r="C21" s="47"/>
      <c r="D21" s="12" t="s">
        <v>24</v>
      </c>
      <c r="E21" s="41" t="s">
        <v>51</v>
      </c>
      <c r="F21" s="53">
        <v>0.030983796296296297</v>
      </c>
      <c r="G21" s="53">
        <v>0.030983796296296297</v>
      </c>
      <c r="H21" s="12" t="str">
        <f t="shared" si="2"/>
        <v>4.57/km</v>
      </c>
      <c r="I21" s="13">
        <f t="shared" si="3"/>
        <v>0.00784722222222222</v>
      </c>
      <c r="J21" s="13">
        <f>G21-INDEX($G$5:$G$66,MATCH(D21,$D$5:$D$66,0))</f>
        <v>0.005057870370370372</v>
      </c>
    </row>
    <row r="22" spans="1:10" ht="15" customHeight="1">
      <c r="A22" s="12">
        <v>18</v>
      </c>
      <c r="B22" s="44" t="s">
        <v>52</v>
      </c>
      <c r="C22" s="47"/>
      <c r="D22" s="12" t="s">
        <v>34</v>
      </c>
      <c r="E22" s="41" t="s">
        <v>43</v>
      </c>
      <c r="F22" s="53">
        <v>0.031006944444444445</v>
      </c>
      <c r="G22" s="53">
        <v>0.031006944444444445</v>
      </c>
      <c r="H22" s="12" t="str">
        <f t="shared" si="2"/>
        <v>4.58/km</v>
      </c>
      <c r="I22" s="13">
        <f t="shared" si="3"/>
        <v>0.007870370370370368</v>
      </c>
      <c r="J22" s="13">
        <f>G22-INDEX($G$5:$G$66,MATCH(D22,$D$5:$D$66,0))</f>
        <v>0.0029166666666666646</v>
      </c>
    </row>
    <row r="23" spans="1:10" ht="15" customHeight="1">
      <c r="A23" s="12">
        <v>19</v>
      </c>
      <c r="B23" s="44" t="s">
        <v>53</v>
      </c>
      <c r="C23" s="47"/>
      <c r="D23" s="12" t="s">
        <v>42</v>
      </c>
      <c r="E23" s="41" t="s">
        <v>111</v>
      </c>
      <c r="F23" s="53">
        <v>0.03170138888888889</v>
      </c>
      <c r="G23" s="53">
        <v>0.03170138888888889</v>
      </c>
      <c r="H23" s="12" t="str">
        <f t="shared" si="2"/>
        <v>5.04/km</v>
      </c>
      <c r="I23" s="13">
        <f t="shared" si="3"/>
        <v>0.008564814814814813</v>
      </c>
      <c r="J23" s="13">
        <f>G23-INDEX($G$5:$G$66,MATCH(D23,$D$5:$D$66,0))</f>
        <v>0.0017361111111111154</v>
      </c>
    </row>
    <row r="24" spans="1:10" ht="15" customHeight="1">
      <c r="A24" s="12">
        <v>20</v>
      </c>
      <c r="B24" s="44" t="s">
        <v>54</v>
      </c>
      <c r="C24" s="47"/>
      <c r="D24" s="12" t="s">
        <v>39</v>
      </c>
      <c r="E24" s="41" t="s">
        <v>28</v>
      </c>
      <c r="F24" s="53">
        <v>0.03177083333333333</v>
      </c>
      <c r="G24" s="53">
        <v>0.03177083333333333</v>
      </c>
      <c r="H24" s="12" t="str">
        <f t="shared" si="2"/>
        <v>5.05/km</v>
      </c>
      <c r="I24" s="13">
        <f t="shared" si="3"/>
        <v>0.008634259259259255</v>
      </c>
      <c r="J24" s="13">
        <f>G24-INDEX($G$5:$G$66,MATCH(D24,$D$5:$D$66,0))</f>
        <v>0.002337962962962962</v>
      </c>
    </row>
    <row r="25" spans="1:10" ht="15" customHeight="1">
      <c r="A25" s="24">
        <v>21</v>
      </c>
      <c r="B25" s="49" t="s">
        <v>55</v>
      </c>
      <c r="C25" s="50"/>
      <c r="D25" s="24" t="s">
        <v>21</v>
      </c>
      <c r="E25" s="51" t="s">
        <v>112</v>
      </c>
      <c r="F25" s="54">
        <v>0.03194444444444445</v>
      </c>
      <c r="G25" s="54">
        <v>0.03194444444444445</v>
      </c>
      <c r="H25" s="24" t="str">
        <f t="shared" si="2"/>
        <v>5.07/km</v>
      </c>
      <c r="I25" s="25">
        <f t="shared" si="3"/>
        <v>0.008807870370370372</v>
      </c>
      <c r="J25" s="25">
        <f>G25-INDEX($G$5:$G$66,MATCH(D25,$D$5:$D$66,0))</f>
        <v>0.006712962962962966</v>
      </c>
    </row>
    <row r="26" spans="1:10" ht="15" customHeight="1">
      <c r="A26" s="12">
        <v>22</v>
      </c>
      <c r="B26" s="44" t="s">
        <v>56</v>
      </c>
      <c r="C26" s="47"/>
      <c r="D26" s="12" t="s">
        <v>21</v>
      </c>
      <c r="E26" s="41" t="s">
        <v>111</v>
      </c>
      <c r="F26" s="53">
        <v>0.032129629629629626</v>
      </c>
      <c r="G26" s="53">
        <v>0.032129629629629626</v>
      </c>
      <c r="H26" s="12" t="str">
        <f t="shared" si="2"/>
        <v>5.08/km</v>
      </c>
      <c r="I26" s="13">
        <f t="shared" si="3"/>
        <v>0.00899305555555555</v>
      </c>
      <c r="J26" s="13">
        <f>G26-INDEX($G$5:$G$66,MATCH(D26,$D$5:$D$66,0))</f>
        <v>0.006898148148148143</v>
      </c>
    </row>
    <row r="27" spans="1:10" ht="15" customHeight="1">
      <c r="A27" s="12">
        <v>23</v>
      </c>
      <c r="B27" s="44" t="s">
        <v>57</v>
      </c>
      <c r="C27" s="47"/>
      <c r="D27" s="12" t="s">
        <v>21</v>
      </c>
      <c r="E27" s="41" t="s">
        <v>43</v>
      </c>
      <c r="F27" s="53">
        <v>0.03225694444444444</v>
      </c>
      <c r="G27" s="53">
        <v>0.03225694444444444</v>
      </c>
      <c r="H27" s="12" t="str">
        <f t="shared" si="2"/>
        <v>5.10/km</v>
      </c>
      <c r="I27" s="13">
        <f t="shared" si="3"/>
        <v>0.009120370370370365</v>
      </c>
      <c r="J27" s="13">
        <f>G27-INDEX($G$5:$G$66,MATCH(D27,$D$5:$D$66,0))</f>
        <v>0.007025462962962959</v>
      </c>
    </row>
    <row r="28" spans="1:10" ht="15" customHeight="1">
      <c r="A28" s="12">
        <v>24</v>
      </c>
      <c r="B28" s="44" t="s">
        <v>58</v>
      </c>
      <c r="C28" s="47"/>
      <c r="D28" s="12" t="s">
        <v>59</v>
      </c>
      <c r="E28" s="41" t="s">
        <v>28</v>
      </c>
      <c r="F28" s="53">
        <v>0.032337962962962964</v>
      </c>
      <c r="G28" s="53">
        <v>0.032337962962962964</v>
      </c>
      <c r="H28" s="12" t="str">
        <f t="shared" si="2"/>
        <v>5.10/km</v>
      </c>
      <c r="I28" s="13">
        <f t="shared" si="3"/>
        <v>0.009201388888888887</v>
      </c>
      <c r="J28" s="13">
        <f>G28-INDEX($G$5:$G$66,MATCH(D28,$D$5:$D$66,0))</f>
        <v>0</v>
      </c>
    </row>
    <row r="29" spans="1:10" ht="15" customHeight="1">
      <c r="A29" s="12">
        <v>25</v>
      </c>
      <c r="B29" s="44" t="s">
        <v>60</v>
      </c>
      <c r="C29" s="47"/>
      <c r="D29" s="12" t="s">
        <v>21</v>
      </c>
      <c r="E29" s="41" t="s">
        <v>61</v>
      </c>
      <c r="F29" s="53">
        <v>0.03239583333333333</v>
      </c>
      <c r="G29" s="53">
        <v>0.03239583333333333</v>
      </c>
      <c r="H29" s="12" t="str">
        <f t="shared" si="2"/>
        <v>5.11/km</v>
      </c>
      <c r="I29" s="13">
        <f t="shared" si="3"/>
        <v>0.009259259259259255</v>
      </c>
      <c r="J29" s="13">
        <f>G29-INDEX($G$5:$G$66,MATCH(D29,$D$5:$D$66,0))</f>
        <v>0.007164351851851849</v>
      </c>
    </row>
    <row r="30" spans="1:10" ht="15" customHeight="1">
      <c r="A30" s="12">
        <v>26</v>
      </c>
      <c r="B30" s="44" t="s">
        <v>62</v>
      </c>
      <c r="C30" s="47"/>
      <c r="D30" s="12" t="s">
        <v>21</v>
      </c>
      <c r="E30" s="41" t="s">
        <v>63</v>
      </c>
      <c r="F30" s="53">
        <v>0.03259259259259259</v>
      </c>
      <c r="G30" s="53">
        <v>0.03259259259259259</v>
      </c>
      <c r="H30" s="12" t="str">
        <f t="shared" si="2"/>
        <v>5.13/km</v>
      </c>
      <c r="I30" s="13">
        <f t="shared" si="3"/>
        <v>0.009456018518518513</v>
      </c>
      <c r="J30" s="13">
        <f>G30-INDEX($G$5:$G$66,MATCH(D30,$D$5:$D$66,0))</f>
        <v>0.0073611111111111065</v>
      </c>
    </row>
    <row r="31" spans="1:10" ht="15" customHeight="1">
      <c r="A31" s="12">
        <v>27</v>
      </c>
      <c r="B31" s="44" t="s">
        <v>64</v>
      </c>
      <c r="C31" s="47"/>
      <c r="D31" s="12" t="s">
        <v>42</v>
      </c>
      <c r="E31" s="41" t="s">
        <v>111</v>
      </c>
      <c r="F31" s="53">
        <v>0.032615740740740744</v>
      </c>
      <c r="G31" s="53">
        <v>0.032615740740740744</v>
      </c>
      <c r="H31" s="12" t="str">
        <f t="shared" si="2"/>
        <v>5.13/km</v>
      </c>
      <c r="I31" s="13">
        <f t="shared" si="3"/>
        <v>0.009479166666666667</v>
      </c>
      <c r="J31" s="13">
        <f>G31-INDEX($G$5:$G$66,MATCH(D31,$D$5:$D$66,0))</f>
        <v>0.002650462962962969</v>
      </c>
    </row>
    <row r="32" spans="1:10" ht="15" customHeight="1">
      <c r="A32" s="12">
        <v>28</v>
      </c>
      <c r="B32" s="44" t="s">
        <v>65</v>
      </c>
      <c r="C32" s="47"/>
      <c r="D32" s="12" t="s">
        <v>18</v>
      </c>
      <c r="E32" s="41" t="s">
        <v>66</v>
      </c>
      <c r="F32" s="53">
        <v>0.03266203703703704</v>
      </c>
      <c r="G32" s="53">
        <v>0.03266203703703704</v>
      </c>
      <c r="H32" s="12" t="str">
        <f t="shared" si="2"/>
        <v>5.14/km</v>
      </c>
      <c r="I32" s="13">
        <f t="shared" si="3"/>
        <v>0.009525462962962961</v>
      </c>
      <c r="J32" s="13">
        <f>G32-INDEX($G$5:$G$66,MATCH(D32,$D$5:$D$66,0))</f>
        <v>0.007731481481481485</v>
      </c>
    </row>
    <row r="33" spans="1:10" ht="15" customHeight="1">
      <c r="A33" s="12">
        <v>29</v>
      </c>
      <c r="B33" s="44" t="s">
        <v>67</v>
      </c>
      <c r="C33" s="47"/>
      <c r="D33" s="12" t="s">
        <v>21</v>
      </c>
      <c r="E33" s="41" t="s">
        <v>68</v>
      </c>
      <c r="F33" s="53">
        <v>0.03300925925925926</v>
      </c>
      <c r="G33" s="53">
        <v>0.03300925925925926</v>
      </c>
      <c r="H33" s="12" t="str">
        <f t="shared" si="2"/>
        <v>5.17/km</v>
      </c>
      <c r="I33" s="13">
        <f t="shared" si="3"/>
        <v>0.009872685185185182</v>
      </c>
      <c r="J33" s="13">
        <f>G33-INDEX($G$5:$G$66,MATCH(D33,$D$5:$D$66,0))</f>
        <v>0.007777777777777776</v>
      </c>
    </row>
    <row r="34" spans="1:10" ht="15" customHeight="1">
      <c r="A34" s="12">
        <v>30</v>
      </c>
      <c r="B34" s="44" t="s">
        <v>69</v>
      </c>
      <c r="C34" s="47"/>
      <c r="D34" s="12" t="s">
        <v>18</v>
      </c>
      <c r="E34" s="41" t="s">
        <v>70</v>
      </c>
      <c r="F34" s="53">
        <v>0.03314814814814815</v>
      </c>
      <c r="G34" s="53">
        <v>0.03314814814814815</v>
      </c>
      <c r="H34" s="12" t="str">
        <f t="shared" si="2"/>
        <v>5.18/km</v>
      </c>
      <c r="I34" s="13">
        <f t="shared" si="3"/>
        <v>0.010011574074074072</v>
      </c>
      <c r="J34" s="13">
        <f>G34-INDEX($G$5:$G$66,MATCH(D34,$D$5:$D$66,0))</f>
        <v>0.008217592592592596</v>
      </c>
    </row>
    <row r="35" spans="1:10" ht="15" customHeight="1">
      <c r="A35" s="12">
        <v>31</v>
      </c>
      <c r="B35" s="44" t="s">
        <v>71</v>
      </c>
      <c r="C35" s="47"/>
      <c r="D35" s="12" t="s">
        <v>21</v>
      </c>
      <c r="E35" s="41" t="s">
        <v>111</v>
      </c>
      <c r="F35" s="53">
        <v>0.03319444444444444</v>
      </c>
      <c r="G35" s="53">
        <v>0.03319444444444444</v>
      </c>
      <c r="H35" s="12" t="str">
        <f t="shared" si="2"/>
        <v>5.19/km</v>
      </c>
      <c r="I35" s="13">
        <f t="shared" si="3"/>
        <v>0.010057870370370366</v>
      </c>
      <c r="J35" s="13">
        <f>G35-INDEX($G$5:$G$66,MATCH(D35,$D$5:$D$66,0))</f>
        <v>0.00796296296296296</v>
      </c>
    </row>
    <row r="36" spans="1:10" ht="15" customHeight="1">
      <c r="A36" s="12">
        <v>32</v>
      </c>
      <c r="B36" s="44" t="s">
        <v>72</v>
      </c>
      <c r="C36" s="47"/>
      <c r="D36" s="12" t="s">
        <v>42</v>
      </c>
      <c r="E36" s="41" t="s">
        <v>73</v>
      </c>
      <c r="F36" s="53">
        <v>0.03319444444444444</v>
      </c>
      <c r="G36" s="53">
        <v>0.03319444444444444</v>
      </c>
      <c r="H36" s="12" t="str">
        <f t="shared" si="2"/>
        <v>5.19/km</v>
      </c>
      <c r="I36" s="13">
        <f t="shared" si="3"/>
        <v>0.010057870370370366</v>
      </c>
      <c r="J36" s="13">
        <f>G36-INDEX($G$5:$G$66,MATCH(D36,$D$5:$D$66,0))</f>
        <v>0.0032291666666666684</v>
      </c>
    </row>
    <row r="37" spans="1:10" ht="15" customHeight="1">
      <c r="A37" s="12">
        <v>33</v>
      </c>
      <c r="B37" s="44" t="s">
        <v>74</v>
      </c>
      <c r="C37" s="47"/>
      <c r="D37" s="12" t="s">
        <v>75</v>
      </c>
      <c r="E37" s="41" t="s">
        <v>76</v>
      </c>
      <c r="F37" s="53">
        <v>0.0332175925925926</v>
      </c>
      <c r="G37" s="53">
        <v>0.0332175925925926</v>
      </c>
      <c r="H37" s="12" t="str">
        <f t="shared" si="2"/>
        <v>5.19/km</v>
      </c>
      <c r="I37" s="13">
        <f t="shared" si="3"/>
        <v>0.01008101851851852</v>
      </c>
      <c r="J37" s="13">
        <f>G37-INDEX($G$5:$G$66,MATCH(D37,$D$5:$D$66,0))</f>
        <v>0</v>
      </c>
    </row>
    <row r="38" spans="1:10" ht="15" customHeight="1">
      <c r="A38" s="12">
        <v>34</v>
      </c>
      <c r="B38" s="44" t="s">
        <v>77</v>
      </c>
      <c r="C38" s="47"/>
      <c r="D38" s="12" t="s">
        <v>21</v>
      </c>
      <c r="E38" s="41" t="s">
        <v>63</v>
      </c>
      <c r="F38" s="53">
        <v>0.033229166666666664</v>
      </c>
      <c r="G38" s="53">
        <v>0.033229166666666664</v>
      </c>
      <c r="H38" s="12" t="str">
        <f t="shared" si="2"/>
        <v>5.19/km</v>
      </c>
      <c r="I38" s="13">
        <f t="shared" si="3"/>
        <v>0.010092592592592587</v>
      </c>
      <c r="J38" s="13">
        <f>G38-INDEX($G$5:$G$66,MATCH(D38,$D$5:$D$66,0))</f>
        <v>0.00799768518518518</v>
      </c>
    </row>
    <row r="39" spans="1:10" ht="15" customHeight="1">
      <c r="A39" s="12">
        <v>35</v>
      </c>
      <c r="B39" s="44" t="s">
        <v>78</v>
      </c>
      <c r="C39" s="47"/>
      <c r="D39" s="12" t="s">
        <v>75</v>
      </c>
      <c r="E39" s="41" t="s">
        <v>79</v>
      </c>
      <c r="F39" s="53">
        <v>0.033240740740740744</v>
      </c>
      <c r="G39" s="53">
        <v>0.033240740740740744</v>
      </c>
      <c r="H39" s="12" t="str">
        <f t="shared" si="2"/>
        <v>5.19/km</v>
      </c>
      <c r="I39" s="13">
        <f t="shared" si="3"/>
        <v>0.010104166666666668</v>
      </c>
      <c r="J39" s="13">
        <f>G39-INDEX($G$5:$G$66,MATCH(D39,$D$5:$D$66,0))</f>
        <v>2.314814814814714E-05</v>
      </c>
    </row>
    <row r="40" spans="1:10" ht="15" customHeight="1">
      <c r="A40" s="12">
        <v>36</v>
      </c>
      <c r="B40" s="44" t="s">
        <v>80</v>
      </c>
      <c r="C40" s="47"/>
      <c r="D40" s="12" t="s">
        <v>81</v>
      </c>
      <c r="E40" s="41" t="s">
        <v>73</v>
      </c>
      <c r="F40" s="53">
        <v>0.03325231481481481</v>
      </c>
      <c r="G40" s="53">
        <v>0.03325231481481481</v>
      </c>
      <c r="H40" s="12" t="str">
        <f t="shared" si="2"/>
        <v>5.19/km</v>
      </c>
      <c r="I40" s="13">
        <f t="shared" si="3"/>
        <v>0.010115740740740734</v>
      </c>
      <c r="J40" s="13">
        <f>G40-INDEX($G$5:$G$66,MATCH(D40,$D$5:$D$66,0))</f>
        <v>0</v>
      </c>
    </row>
    <row r="41" spans="1:10" ht="15" customHeight="1">
      <c r="A41" s="24">
        <v>37</v>
      </c>
      <c r="B41" s="49" t="s">
        <v>82</v>
      </c>
      <c r="C41" s="50"/>
      <c r="D41" s="24" t="s">
        <v>34</v>
      </c>
      <c r="E41" s="51" t="s">
        <v>112</v>
      </c>
      <c r="F41" s="54">
        <v>0.033553240740740745</v>
      </c>
      <c r="G41" s="54">
        <v>0.033553240740740745</v>
      </c>
      <c r="H41" s="24" t="str">
        <f t="shared" si="2"/>
        <v>5.22/km</v>
      </c>
      <c r="I41" s="25">
        <f t="shared" si="3"/>
        <v>0.010416666666666668</v>
      </c>
      <c r="J41" s="25">
        <f>G41-INDEX($G$5:$G$66,MATCH(D41,$D$5:$D$66,0))</f>
        <v>0.005462962962962965</v>
      </c>
    </row>
    <row r="42" spans="1:10" ht="15" customHeight="1">
      <c r="A42" s="12">
        <v>38</v>
      </c>
      <c r="B42" s="44" t="s">
        <v>83</v>
      </c>
      <c r="C42" s="47"/>
      <c r="D42" s="12" t="s">
        <v>36</v>
      </c>
      <c r="E42" s="41" t="s">
        <v>84</v>
      </c>
      <c r="F42" s="53">
        <v>0.03386574074074074</v>
      </c>
      <c r="G42" s="53">
        <v>0.03386574074074074</v>
      </c>
      <c r="H42" s="12" t="str">
        <f t="shared" si="2"/>
        <v>5.25/km</v>
      </c>
      <c r="I42" s="13">
        <f t="shared" si="3"/>
        <v>0.010729166666666661</v>
      </c>
      <c r="J42" s="13">
        <f>G42-INDEX($G$5:$G$66,MATCH(D42,$D$5:$D$66,0))</f>
        <v>0.0056018518518518474</v>
      </c>
    </row>
    <row r="43" spans="1:10" ht="15" customHeight="1">
      <c r="A43" s="12">
        <v>39</v>
      </c>
      <c r="B43" s="44" t="s">
        <v>85</v>
      </c>
      <c r="C43" s="47"/>
      <c r="D43" s="12" t="s">
        <v>75</v>
      </c>
      <c r="E43" s="41" t="s">
        <v>14</v>
      </c>
      <c r="F43" s="53">
        <v>0.03391203703703704</v>
      </c>
      <c r="G43" s="53">
        <v>0.03391203703703704</v>
      </c>
      <c r="H43" s="12" t="str">
        <f t="shared" si="2"/>
        <v>5.26/km</v>
      </c>
      <c r="I43" s="13">
        <f t="shared" si="3"/>
        <v>0.010775462962962962</v>
      </c>
      <c r="J43" s="13">
        <f>G43-INDEX($G$5:$G$66,MATCH(D43,$D$5:$D$66,0))</f>
        <v>0.000694444444444442</v>
      </c>
    </row>
    <row r="44" spans="1:10" ht="15" customHeight="1">
      <c r="A44" s="12">
        <v>40</v>
      </c>
      <c r="B44" s="44" t="s">
        <v>86</v>
      </c>
      <c r="C44" s="47"/>
      <c r="D44" s="12" t="s">
        <v>21</v>
      </c>
      <c r="E44" s="41" t="s">
        <v>87</v>
      </c>
      <c r="F44" s="53">
        <v>0.03453703703703704</v>
      </c>
      <c r="G44" s="53">
        <v>0.03453703703703704</v>
      </c>
      <c r="H44" s="12" t="str">
        <f t="shared" si="2"/>
        <v>5.32/km</v>
      </c>
      <c r="I44" s="13">
        <f t="shared" si="3"/>
        <v>0.011400462962962963</v>
      </c>
      <c r="J44" s="13">
        <f>G44-INDEX($G$5:$G$66,MATCH(D44,$D$5:$D$66,0))</f>
        <v>0.009305555555555556</v>
      </c>
    </row>
    <row r="45" spans="1:10" ht="15" customHeight="1">
      <c r="A45" s="12">
        <v>41</v>
      </c>
      <c r="B45" s="44" t="s">
        <v>88</v>
      </c>
      <c r="C45" s="47"/>
      <c r="D45" s="12" t="s">
        <v>21</v>
      </c>
      <c r="E45" s="41" t="s">
        <v>49</v>
      </c>
      <c r="F45" s="53">
        <v>0.03456018518518519</v>
      </c>
      <c r="G45" s="53">
        <v>0.03456018518518519</v>
      </c>
      <c r="H45" s="12" t="str">
        <f t="shared" si="2"/>
        <v>5.32/km</v>
      </c>
      <c r="I45" s="13">
        <f t="shared" si="3"/>
        <v>0.01142361111111111</v>
      </c>
      <c r="J45" s="13">
        <f>G45-INDEX($G$5:$G$66,MATCH(D45,$D$5:$D$66,0))</f>
        <v>0.009328703703703704</v>
      </c>
    </row>
    <row r="46" spans="1:10" ht="15" customHeight="1">
      <c r="A46" s="12">
        <v>42</v>
      </c>
      <c r="B46" s="44" t="s">
        <v>89</v>
      </c>
      <c r="C46" s="47"/>
      <c r="D46" s="12" t="s">
        <v>81</v>
      </c>
      <c r="E46" s="41" t="s">
        <v>90</v>
      </c>
      <c r="F46" s="53">
        <v>0.03483796296296296</v>
      </c>
      <c r="G46" s="53">
        <v>0.03483796296296296</v>
      </c>
      <c r="H46" s="12" t="str">
        <f t="shared" si="2"/>
        <v>5.34/km</v>
      </c>
      <c r="I46" s="13">
        <f t="shared" si="3"/>
        <v>0.011701388888888883</v>
      </c>
      <c r="J46" s="13">
        <f>G46-INDEX($G$5:$G$66,MATCH(D46,$D$5:$D$66,0))</f>
        <v>0.0015856481481481485</v>
      </c>
    </row>
    <row r="47" spans="1:10" ht="15" customHeight="1">
      <c r="A47" s="12">
        <v>43</v>
      </c>
      <c r="B47" s="44" t="s">
        <v>91</v>
      </c>
      <c r="C47" s="47"/>
      <c r="D47" s="12" t="s">
        <v>42</v>
      </c>
      <c r="E47" s="41" t="s">
        <v>49</v>
      </c>
      <c r="F47" s="53">
        <v>0.03491898148148148</v>
      </c>
      <c r="G47" s="53">
        <v>0.03491898148148148</v>
      </c>
      <c r="H47" s="12" t="str">
        <f t="shared" si="2"/>
        <v>5.35/km</v>
      </c>
      <c r="I47" s="13">
        <f t="shared" si="3"/>
        <v>0.011782407407407405</v>
      </c>
      <c r="J47" s="13">
        <f>G47-INDEX($G$5:$G$66,MATCH(D47,$D$5:$D$66,0))</f>
        <v>0.004953703703703707</v>
      </c>
    </row>
    <row r="48" spans="1:10" ht="15" customHeight="1">
      <c r="A48" s="12">
        <v>44</v>
      </c>
      <c r="B48" s="44" t="s">
        <v>92</v>
      </c>
      <c r="C48" s="47"/>
      <c r="D48" s="12" t="s">
        <v>36</v>
      </c>
      <c r="E48" s="41" t="s">
        <v>93</v>
      </c>
      <c r="F48" s="53">
        <v>0.03501157407407408</v>
      </c>
      <c r="G48" s="53">
        <v>0.03501157407407408</v>
      </c>
      <c r="H48" s="12" t="str">
        <f t="shared" si="2"/>
        <v>5.36/km</v>
      </c>
      <c r="I48" s="13">
        <f t="shared" si="3"/>
        <v>0.011875</v>
      </c>
      <c r="J48" s="13">
        <f>G48-INDEX($G$5:$G$66,MATCH(D48,$D$5:$D$66,0))</f>
        <v>0.006747685185185186</v>
      </c>
    </row>
    <row r="49" spans="1:10" ht="15" customHeight="1">
      <c r="A49" s="12">
        <v>45</v>
      </c>
      <c r="B49" s="44" t="s">
        <v>94</v>
      </c>
      <c r="C49" s="47"/>
      <c r="D49" s="12" t="s">
        <v>24</v>
      </c>
      <c r="E49" s="41" t="s">
        <v>49</v>
      </c>
      <c r="F49" s="53">
        <v>0.03560185185185185</v>
      </c>
      <c r="G49" s="53">
        <v>0.03560185185185185</v>
      </c>
      <c r="H49" s="12" t="str">
        <f t="shared" si="2"/>
        <v>5.42/km</v>
      </c>
      <c r="I49" s="13">
        <f t="shared" si="3"/>
        <v>0.012465277777777773</v>
      </c>
      <c r="J49" s="13">
        <f>G49-INDEX($G$5:$G$66,MATCH(D49,$D$5:$D$66,0))</f>
        <v>0.009675925925925925</v>
      </c>
    </row>
    <row r="50" spans="1:10" ht="15" customHeight="1">
      <c r="A50" s="12">
        <v>46</v>
      </c>
      <c r="B50" s="44" t="s">
        <v>95</v>
      </c>
      <c r="C50" s="47"/>
      <c r="D50" s="12" t="s">
        <v>81</v>
      </c>
      <c r="E50" s="41" t="s">
        <v>96</v>
      </c>
      <c r="F50" s="53">
        <v>0.03796296296296296</v>
      </c>
      <c r="G50" s="53">
        <v>0.03796296296296296</v>
      </c>
      <c r="H50" s="12" t="str">
        <f t="shared" si="2"/>
        <v>6.04/km</v>
      </c>
      <c r="I50" s="13">
        <f t="shared" si="3"/>
        <v>0.014826388888888885</v>
      </c>
      <c r="J50" s="13">
        <f>G50-INDEX($G$5:$G$66,MATCH(D50,$D$5:$D$66,0))</f>
        <v>0.004710648148148151</v>
      </c>
    </row>
    <row r="51" spans="1:10" ht="15" customHeight="1">
      <c r="A51" s="12">
        <v>47</v>
      </c>
      <c r="B51" s="44" t="s">
        <v>97</v>
      </c>
      <c r="C51" s="47"/>
      <c r="D51" s="12" t="s">
        <v>21</v>
      </c>
      <c r="E51" s="41" t="s">
        <v>98</v>
      </c>
      <c r="F51" s="53">
        <v>0.037974537037037036</v>
      </c>
      <c r="G51" s="53">
        <v>0.037974537037037036</v>
      </c>
      <c r="H51" s="12" t="str">
        <f t="shared" si="2"/>
        <v>6.05/km</v>
      </c>
      <c r="I51" s="13">
        <f t="shared" si="3"/>
        <v>0.014837962962962959</v>
      </c>
      <c r="J51" s="13">
        <f>G51-INDEX($G$5:$G$66,MATCH(D51,$D$5:$D$66,0))</f>
        <v>0.012743055555555553</v>
      </c>
    </row>
    <row r="52" spans="1:10" ht="15" customHeight="1">
      <c r="A52" s="12">
        <v>48</v>
      </c>
      <c r="B52" s="44" t="s">
        <v>99</v>
      </c>
      <c r="C52" s="47"/>
      <c r="D52" s="12" t="s">
        <v>18</v>
      </c>
      <c r="E52" s="41" t="s">
        <v>111</v>
      </c>
      <c r="F52" s="53">
        <v>0.03837962962962963</v>
      </c>
      <c r="G52" s="53">
        <v>0.03837962962962963</v>
      </c>
      <c r="H52" s="12" t="str">
        <f t="shared" si="2"/>
        <v>6.08/km</v>
      </c>
      <c r="I52" s="13">
        <f t="shared" si="3"/>
        <v>0.015243055555555555</v>
      </c>
      <c r="J52" s="13">
        <f>G52-INDEX($G$5:$G$66,MATCH(D52,$D$5:$D$66,0))</f>
        <v>0.013449074074074079</v>
      </c>
    </row>
    <row r="53" spans="1:10" ht="15" customHeight="1">
      <c r="A53" s="12">
        <v>49</v>
      </c>
      <c r="B53" s="44" t="s">
        <v>100</v>
      </c>
      <c r="C53" s="47"/>
      <c r="D53" s="12" t="s">
        <v>39</v>
      </c>
      <c r="E53" s="41" t="s">
        <v>101</v>
      </c>
      <c r="F53" s="53">
        <v>0.03858796296296297</v>
      </c>
      <c r="G53" s="53">
        <v>0.03858796296296297</v>
      </c>
      <c r="H53" s="12" t="str">
        <f t="shared" si="2"/>
        <v>6.10/km</v>
      </c>
      <c r="I53" s="13">
        <f t="shared" si="3"/>
        <v>0.015451388888888893</v>
      </c>
      <c r="J53" s="13">
        <f>G53-INDEX($G$5:$G$66,MATCH(D53,$D$5:$D$66,0))</f>
        <v>0.0091550925925926</v>
      </c>
    </row>
    <row r="54" spans="1:10" ht="15" customHeight="1">
      <c r="A54" s="12">
        <v>50</v>
      </c>
      <c r="B54" s="44" t="s">
        <v>102</v>
      </c>
      <c r="C54" s="47"/>
      <c r="D54" s="12" t="s">
        <v>32</v>
      </c>
      <c r="E54" s="41" t="s">
        <v>101</v>
      </c>
      <c r="F54" s="53">
        <v>0.04023148148148148</v>
      </c>
      <c r="G54" s="53">
        <v>0.04023148148148148</v>
      </c>
      <c r="H54" s="12" t="str">
        <f t="shared" si="2"/>
        <v>6.26/km</v>
      </c>
      <c r="I54" s="13">
        <f t="shared" si="3"/>
        <v>0.017094907407407402</v>
      </c>
      <c r="J54" s="13">
        <f>G54-INDEX($G$5:$G$66,MATCH(D54,$D$5:$D$66,0))</f>
        <v>0.01290509259259259</v>
      </c>
    </row>
    <row r="55" spans="1:10" ht="15" customHeight="1">
      <c r="A55" s="12">
        <v>51</v>
      </c>
      <c r="B55" s="44" t="s">
        <v>103</v>
      </c>
      <c r="C55" s="47"/>
      <c r="D55" s="12" t="s">
        <v>104</v>
      </c>
      <c r="E55" s="41" t="s">
        <v>105</v>
      </c>
      <c r="F55" s="53">
        <v>0.040358796296296295</v>
      </c>
      <c r="G55" s="53">
        <v>0.040358796296296295</v>
      </c>
      <c r="H55" s="12" t="str">
        <f t="shared" si="2"/>
        <v>6.27/km</v>
      </c>
      <c r="I55" s="13">
        <f t="shared" si="3"/>
        <v>0.01722222222222222</v>
      </c>
      <c r="J55" s="13">
        <f>G55-INDEX($G$5:$G$66,MATCH(D55,$D$5:$D$66,0))</f>
        <v>0</v>
      </c>
    </row>
    <row r="56" spans="1:10" ht="15" customHeight="1">
      <c r="A56" s="24">
        <v>52</v>
      </c>
      <c r="B56" s="49" t="s">
        <v>106</v>
      </c>
      <c r="C56" s="50"/>
      <c r="D56" s="24" t="s">
        <v>107</v>
      </c>
      <c r="E56" s="51" t="s">
        <v>112</v>
      </c>
      <c r="F56" s="54">
        <v>0.044062500000000004</v>
      </c>
      <c r="G56" s="54">
        <v>0.044062500000000004</v>
      </c>
      <c r="H56" s="24" t="str">
        <f t="shared" si="2"/>
        <v>7.03/km</v>
      </c>
      <c r="I56" s="25">
        <f t="shared" si="3"/>
        <v>0.020925925925925928</v>
      </c>
      <c r="J56" s="25">
        <f>G56-INDEX($G$5:$G$66,MATCH(D56,$D$5:$D$66,0))</f>
        <v>0</v>
      </c>
    </row>
    <row r="57" spans="1:10" ht="15" customHeight="1">
      <c r="A57" s="24">
        <v>53</v>
      </c>
      <c r="B57" s="49" t="s">
        <v>108</v>
      </c>
      <c r="C57" s="50"/>
      <c r="D57" s="24" t="s">
        <v>39</v>
      </c>
      <c r="E57" s="51" t="s">
        <v>112</v>
      </c>
      <c r="F57" s="54">
        <v>0.04407407407407407</v>
      </c>
      <c r="G57" s="54">
        <v>0.04407407407407407</v>
      </c>
      <c r="H57" s="24" t="str">
        <f t="shared" si="2"/>
        <v>7.03/km</v>
      </c>
      <c r="I57" s="25">
        <f t="shared" si="3"/>
        <v>0.020937499999999994</v>
      </c>
      <c r="J57" s="25">
        <f>G57-INDEX($G$5:$G$66,MATCH(D57,$D$5:$D$66,0))</f>
        <v>0.014641203703703701</v>
      </c>
    </row>
    <row r="58" spans="1:10" ht="15" customHeight="1">
      <c r="A58" s="22">
        <v>54</v>
      </c>
      <c r="B58" s="45" t="s">
        <v>109</v>
      </c>
      <c r="C58" s="48"/>
      <c r="D58" s="22" t="s">
        <v>32</v>
      </c>
      <c r="E58" s="42" t="s">
        <v>110</v>
      </c>
      <c r="F58" s="55">
        <v>0.044259259259259255</v>
      </c>
      <c r="G58" s="55">
        <v>0.044259259259259255</v>
      </c>
      <c r="H58" s="22" t="str">
        <f t="shared" si="2"/>
        <v>7.05/km</v>
      </c>
      <c r="I58" s="23">
        <f t="shared" si="3"/>
        <v>0.02112268518518518</v>
      </c>
      <c r="J58" s="23">
        <f>G58-INDEX($G$5:$G$66,MATCH(D58,$D$5:$D$66,0))</f>
        <v>0.016932870370370365</v>
      </c>
    </row>
  </sheetData>
  <sheetProtection/>
  <autoFilter ref="A4:J5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Roma Urban Trail</v>
      </c>
      <c r="B1" s="30"/>
      <c r="C1" s="31"/>
    </row>
    <row r="2" spans="1:3" ht="24" customHeight="1">
      <c r="A2" s="27" t="str">
        <f>Individuale!A2</f>
        <v>2ª edizione </v>
      </c>
      <c r="B2" s="27"/>
      <c r="C2" s="27"/>
    </row>
    <row r="3" spans="1:3" ht="24" customHeight="1">
      <c r="A3" s="32" t="str">
        <f>Individuale!A3</f>
        <v>Parco del Foro Italico - Roma (RM) Italia - Mercoledì 01/06/2016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7">
        <v>1</v>
      </c>
      <c r="B5" s="38" t="s">
        <v>112</v>
      </c>
      <c r="C5" s="39">
        <v>5</v>
      </c>
    </row>
    <row r="6" spans="1:3" ht="15" customHeight="1">
      <c r="A6" s="20">
        <v>2</v>
      </c>
      <c r="B6" s="19" t="s">
        <v>49</v>
      </c>
      <c r="C6" s="35">
        <v>4</v>
      </c>
    </row>
    <row r="7" spans="1:3" ht="15" customHeight="1">
      <c r="A7" s="20">
        <v>3</v>
      </c>
      <c r="B7" s="19" t="s">
        <v>19</v>
      </c>
      <c r="C7" s="35">
        <v>3</v>
      </c>
    </row>
    <row r="8" spans="1:3" ht="15" customHeight="1">
      <c r="A8" s="20">
        <v>4</v>
      </c>
      <c r="B8" s="19" t="s">
        <v>28</v>
      </c>
      <c r="C8" s="35">
        <v>3</v>
      </c>
    </row>
    <row r="9" spans="1:3" ht="15" customHeight="1">
      <c r="A9" s="20">
        <v>5</v>
      </c>
      <c r="B9" s="19" t="s">
        <v>43</v>
      </c>
      <c r="C9" s="35">
        <v>3</v>
      </c>
    </row>
    <row r="10" spans="1:3" ht="15" customHeight="1">
      <c r="A10" s="20">
        <v>6</v>
      </c>
      <c r="B10" s="19" t="s">
        <v>73</v>
      </c>
      <c r="C10" s="35">
        <v>2</v>
      </c>
    </row>
    <row r="11" spans="1:3" ht="15" customHeight="1">
      <c r="A11" s="20">
        <v>7</v>
      </c>
      <c r="B11" s="19" t="s">
        <v>14</v>
      </c>
      <c r="C11" s="35">
        <v>2</v>
      </c>
    </row>
    <row r="12" spans="1:3" ht="15" customHeight="1">
      <c r="A12" s="20">
        <v>8</v>
      </c>
      <c r="B12" s="19" t="s">
        <v>101</v>
      </c>
      <c r="C12" s="35">
        <v>2</v>
      </c>
    </row>
    <row r="13" spans="1:3" ht="15" customHeight="1">
      <c r="A13" s="20">
        <v>9</v>
      </c>
      <c r="B13" s="19" t="s">
        <v>63</v>
      </c>
      <c r="C13" s="35">
        <v>2</v>
      </c>
    </row>
    <row r="14" spans="1:3" ht="15" customHeight="1">
      <c r="A14" s="20">
        <v>10</v>
      </c>
      <c r="B14" s="19" t="s">
        <v>61</v>
      </c>
      <c r="C14" s="35">
        <v>1</v>
      </c>
    </row>
    <row r="15" spans="1:3" ht="15" customHeight="1">
      <c r="A15" s="20">
        <v>11</v>
      </c>
      <c r="B15" s="19" t="s">
        <v>66</v>
      </c>
      <c r="C15" s="35">
        <v>1</v>
      </c>
    </row>
    <row r="16" spans="1:3" ht="15" customHeight="1">
      <c r="A16" s="20">
        <v>12</v>
      </c>
      <c r="B16" s="19" t="s">
        <v>70</v>
      </c>
      <c r="C16" s="35">
        <v>1</v>
      </c>
    </row>
    <row r="17" spans="1:3" ht="15" customHeight="1">
      <c r="A17" s="20">
        <v>13</v>
      </c>
      <c r="B17" s="19" t="s">
        <v>40</v>
      </c>
      <c r="C17" s="35">
        <v>1</v>
      </c>
    </row>
    <row r="18" spans="1:3" ht="15" customHeight="1">
      <c r="A18" s="20">
        <v>14</v>
      </c>
      <c r="B18" s="19" t="s">
        <v>93</v>
      </c>
      <c r="C18" s="35">
        <v>1</v>
      </c>
    </row>
    <row r="19" spans="1:3" ht="15" customHeight="1">
      <c r="A19" s="20">
        <v>15</v>
      </c>
      <c r="B19" s="19" t="s">
        <v>79</v>
      </c>
      <c r="C19" s="35">
        <v>1</v>
      </c>
    </row>
    <row r="20" spans="1:3" ht="15" customHeight="1">
      <c r="A20" s="20">
        <v>16</v>
      </c>
      <c r="B20" s="19" t="s">
        <v>30</v>
      </c>
      <c r="C20" s="35">
        <v>1</v>
      </c>
    </row>
    <row r="21" spans="1:3" ht="15" customHeight="1">
      <c r="A21" s="20">
        <v>17</v>
      </c>
      <c r="B21" s="19" t="s">
        <v>25</v>
      </c>
      <c r="C21" s="35">
        <v>1</v>
      </c>
    </row>
    <row r="22" spans="1:3" ht="15" customHeight="1">
      <c r="A22" s="20">
        <v>18</v>
      </c>
      <c r="B22" s="19" t="s">
        <v>22</v>
      </c>
      <c r="C22" s="35">
        <v>1</v>
      </c>
    </row>
    <row r="23" spans="1:3" ht="15" customHeight="1">
      <c r="A23" s="20">
        <v>19</v>
      </c>
      <c r="B23" s="19" t="s">
        <v>51</v>
      </c>
      <c r="C23" s="35">
        <v>1</v>
      </c>
    </row>
    <row r="24" spans="1:3" ht="15" customHeight="1">
      <c r="A24" s="20">
        <v>20</v>
      </c>
      <c r="B24" s="19" t="s">
        <v>87</v>
      </c>
      <c r="C24" s="35">
        <v>1</v>
      </c>
    </row>
    <row r="25" spans="1:3" ht="15" customHeight="1">
      <c r="A25" s="20">
        <v>21</v>
      </c>
      <c r="B25" s="19" t="s">
        <v>76</v>
      </c>
      <c r="C25" s="35">
        <v>1</v>
      </c>
    </row>
    <row r="26" spans="1:3" ht="15" customHeight="1">
      <c r="A26" s="20">
        <v>22</v>
      </c>
      <c r="B26" s="19" t="s">
        <v>84</v>
      </c>
      <c r="C26" s="35">
        <v>1</v>
      </c>
    </row>
    <row r="27" spans="1:3" ht="15" customHeight="1">
      <c r="A27" s="20">
        <v>23</v>
      </c>
      <c r="B27" s="19" t="s">
        <v>96</v>
      </c>
      <c r="C27" s="35">
        <v>1</v>
      </c>
    </row>
    <row r="28" spans="1:3" ht="15" customHeight="1">
      <c r="A28" s="20">
        <v>24</v>
      </c>
      <c r="B28" s="19" t="s">
        <v>98</v>
      </c>
      <c r="C28" s="35">
        <v>1</v>
      </c>
    </row>
    <row r="29" spans="1:3" ht="15" customHeight="1">
      <c r="A29" s="20">
        <v>25</v>
      </c>
      <c r="B29" s="19" t="s">
        <v>68</v>
      </c>
      <c r="C29" s="35">
        <v>1</v>
      </c>
    </row>
    <row r="30" spans="1:3" ht="15" customHeight="1">
      <c r="A30" s="20">
        <v>26</v>
      </c>
      <c r="B30" s="19" t="s">
        <v>37</v>
      </c>
      <c r="C30" s="35">
        <v>1</v>
      </c>
    </row>
    <row r="31" spans="1:3" ht="15" customHeight="1">
      <c r="A31" s="20">
        <v>27</v>
      </c>
      <c r="B31" s="19" t="s">
        <v>110</v>
      </c>
      <c r="C31" s="35">
        <v>1</v>
      </c>
    </row>
    <row r="32" spans="1:3" ht="15" customHeight="1">
      <c r="A32" s="20">
        <v>28</v>
      </c>
      <c r="B32" s="19" t="s">
        <v>47</v>
      </c>
      <c r="C32" s="35">
        <v>1</v>
      </c>
    </row>
    <row r="33" spans="1:3" ht="15" customHeight="1">
      <c r="A33" s="20">
        <v>29</v>
      </c>
      <c r="B33" s="19" t="s">
        <v>16</v>
      </c>
      <c r="C33" s="35">
        <v>1</v>
      </c>
    </row>
    <row r="34" spans="1:3" ht="15" customHeight="1">
      <c r="A34" s="20">
        <v>30</v>
      </c>
      <c r="B34" s="19" t="s">
        <v>90</v>
      </c>
      <c r="C34" s="35">
        <v>1</v>
      </c>
    </row>
    <row r="35" spans="1:3" ht="15" customHeight="1">
      <c r="A35" s="20">
        <v>31</v>
      </c>
      <c r="B35" s="19" t="s">
        <v>105</v>
      </c>
      <c r="C35" s="35">
        <v>1</v>
      </c>
    </row>
    <row r="36" spans="1:3" ht="15" customHeight="1">
      <c r="A36" s="20">
        <v>32</v>
      </c>
      <c r="B36" s="19" t="s">
        <v>45</v>
      </c>
      <c r="C36" s="35">
        <v>1</v>
      </c>
    </row>
    <row r="37" spans="1:3" ht="15" customHeight="1">
      <c r="A37" s="21">
        <v>33</v>
      </c>
      <c r="B37" s="18" t="s">
        <v>111</v>
      </c>
      <c r="C37" s="36">
        <v>5</v>
      </c>
    </row>
    <row r="38" spans="2:3" ht="12.75">
      <c r="B38" s="33"/>
      <c r="C38" s="34">
        <f>SUM(C5:C37)</f>
        <v>54</v>
      </c>
    </row>
  </sheetData>
  <sheetProtection/>
  <autoFilter ref="A4:C5">
    <sortState ref="A5:C38">
      <sortCondition descending="1" sortBy="value" ref="C5:C3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2016-06-06T18:43:15Z</dcterms:modified>
  <cp:category/>
  <cp:version/>
  <cp:contentType/>
  <cp:contentStatus/>
</cp:coreProperties>
</file>