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<sst xmlns="http://schemas.openxmlformats.org/spreadsheetml/2006/main" count="373" uniqueCount="216">
  <si>
    <t>NATALE</t>
  </si>
  <si>
    <t>PAONE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</si>
  <si>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</si>
  <si>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</si>
  <si>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</si>
  <si>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</si>
  <si>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</si>
  <si>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</si>
  <si>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</si>
  <si>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</si>
  <si>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</si>
  <si>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</si>
  <si>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</si>
  <si>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</si>
  <si>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</si>
  <si>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</si>
  <si>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</si>
  <si>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</si>
  <si>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</si>
  <si>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</si>
  <si>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</si>
  <si>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</si>
  <si>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FRANCESCO</t>
  </si>
  <si>
    <t>STEFANO</t>
  </si>
  <si>
    <t>DAVIDE</t>
  </si>
  <si>
    <t>ROBERTO</t>
  </si>
  <si>
    <t>MASSIMO</t>
  </si>
  <si>
    <t>MAURIZIO</t>
  </si>
  <si>
    <t>PAOLO</t>
  </si>
  <si>
    <t>MICHELE</t>
  </si>
  <si>
    <t>GIOVANNI</t>
  </si>
  <si>
    <t>INDIVIDUALE</t>
  </si>
  <si>
    <t>GIANNI</t>
  </si>
  <si>
    <t>ENRICO</t>
  </si>
  <si>
    <t>LAURA</t>
  </si>
  <si>
    <t>FRANCESCA</t>
  </si>
  <si>
    <t>PATRIZIO</t>
  </si>
  <si>
    <t>CRISTIANO</t>
  </si>
  <si>
    <t>EUGENIO</t>
  </si>
  <si>
    <t>FEDERICO</t>
  </si>
  <si>
    <t>ROBERTA</t>
  </si>
  <si>
    <t>PIETRO</t>
  </si>
  <si>
    <t>PATRIZIA</t>
  </si>
  <si>
    <t>SILVIA</t>
  </si>
  <si>
    <t>TM</t>
  </si>
  <si>
    <t>RCF</t>
  </si>
  <si>
    <t>QATTAM</t>
  </si>
  <si>
    <t>MOHAMMED ALI'</t>
  </si>
  <si>
    <t>MM35</t>
  </si>
  <si>
    <t>FARTLEK OSTIA</t>
  </si>
  <si>
    <t>LBM SPORT</t>
  </si>
  <si>
    <t>SANGERMANO</t>
  </si>
  <si>
    <t>MM40</t>
  </si>
  <si>
    <t>INDELICATO</t>
  </si>
  <si>
    <t>BANCARI ROMANI</t>
  </si>
  <si>
    <t>MM50</t>
  </si>
  <si>
    <t>MM55</t>
  </si>
  <si>
    <t>MM45</t>
  </si>
  <si>
    <t>MM60</t>
  </si>
  <si>
    <t>ALBERTO</t>
  </si>
  <si>
    <t>ALESSIO</t>
  </si>
  <si>
    <t>MICHELA</t>
  </si>
  <si>
    <t>TF</t>
  </si>
  <si>
    <t>BRUNO</t>
  </si>
  <si>
    <t>MANDOLINI</t>
  </si>
  <si>
    <t>DE CARO</t>
  </si>
  <si>
    <t>NICOLA</t>
  </si>
  <si>
    <t>MM65</t>
  </si>
  <si>
    <t>VALENTINI</t>
  </si>
  <si>
    <t>COLOMBO</t>
  </si>
  <si>
    <t>OSTIA ANTICA ATHLETAE</t>
  </si>
  <si>
    <t>MF45</t>
  </si>
  <si>
    <t>ALESSANDRA</t>
  </si>
  <si>
    <t>MARIO</t>
  </si>
  <si>
    <t>MAZZEO</t>
  </si>
  <si>
    <t>ANTONINO</t>
  </si>
  <si>
    <t>ROSATELLI</t>
  </si>
  <si>
    <t>BALZANO</t>
  </si>
  <si>
    <t>LITAL</t>
  </si>
  <si>
    <t>FIORAVANTI</t>
  </si>
  <si>
    <t>MF55</t>
  </si>
  <si>
    <t>GOLVELLI</t>
  </si>
  <si>
    <t>LOREDANA</t>
  </si>
  <si>
    <t>LEPROTTI VILLA ADA</t>
  </si>
  <si>
    <t>PULVIRENTI</t>
  </si>
  <si>
    <t>ROSARIA</t>
  </si>
  <si>
    <t>REDOUAN</t>
  </si>
  <si>
    <t>HAKIM</t>
  </si>
  <si>
    <t>ATLETICA CEPRANO</t>
  </si>
  <si>
    <t>KABBOURI</t>
  </si>
  <si>
    <t>ABDELEKRIM</t>
  </si>
  <si>
    <t>ATERNO PESCARA</t>
  </si>
  <si>
    <t>TESSRINA</t>
  </si>
  <si>
    <t>KADIRI HAMID</t>
  </si>
  <si>
    <t>FIAMME ARGENTO</t>
  </si>
  <si>
    <t>RUTIGLIANO</t>
  </si>
  <si>
    <t>PASQUALE</t>
  </si>
  <si>
    <t>G.S. ESERCITO</t>
  </si>
  <si>
    <t>HAJJY</t>
  </si>
  <si>
    <t>MOHAMED</t>
  </si>
  <si>
    <t>ATLETICA CASTINASO BOLOGNA</t>
  </si>
  <si>
    <t>ATLETICA ROMA ACQUACETOSA</t>
  </si>
  <si>
    <t>DI PRIAMO</t>
  </si>
  <si>
    <t>OSO OLD STARS OSTIA</t>
  </si>
  <si>
    <t>ASD 3 4 FUN</t>
  </si>
  <si>
    <t>MANZO</t>
  </si>
  <si>
    <t>ATLETICA CAIVANO</t>
  </si>
  <si>
    <t>SETTI</t>
  </si>
  <si>
    <t>LAARAICHI</t>
  </si>
  <si>
    <t>SIHAM</t>
  </si>
  <si>
    <t>NAPOLI NORD MARATHON</t>
  </si>
  <si>
    <t>BRUNORI</t>
  </si>
  <si>
    <t>GIORGI</t>
  </si>
  <si>
    <t>VENEZIA</t>
  </si>
  <si>
    <t>LADISPOLI TRIATHLON</t>
  </si>
  <si>
    <t>DI MAIO</t>
  </si>
  <si>
    <t>ATLETICA SAN NICOLA CASERTA</t>
  </si>
  <si>
    <t>GIUSTI</t>
  </si>
  <si>
    <t>BOGGIATTO</t>
  </si>
  <si>
    <t>ANGELONI</t>
  </si>
  <si>
    <t>CAPURZO</t>
  </si>
  <si>
    <t>BERLINO</t>
  </si>
  <si>
    <t>ATLETICA PEGASO</t>
  </si>
  <si>
    <t>CALICCHIA</t>
  </si>
  <si>
    <t>PODISTICA MORENA</t>
  </si>
  <si>
    <t>MATTIOLI</t>
  </si>
  <si>
    <t>SS LAZIO ATLETICA LEGGERA</t>
  </si>
  <si>
    <t>MANDOLITI</t>
  </si>
  <si>
    <t>GEMELLI</t>
  </si>
  <si>
    <t>OLIVERIO</t>
  </si>
  <si>
    <t>SIMONE</t>
  </si>
  <si>
    <t>RAPISARDA</t>
  </si>
  <si>
    <t>FELIZIANI</t>
  </si>
  <si>
    <t>PODISTICA OSTIA</t>
  </si>
  <si>
    <t>SERANGELI</t>
  </si>
  <si>
    <t>ATLETICA AMATORI VELLETRI</t>
  </si>
  <si>
    <t>PIPINI</t>
  </si>
  <si>
    <t>POMPEO</t>
  </si>
  <si>
    <t>VLADIMIRO</t>
  </si>
  <si>
    <t>ASD MEDITERRANEA</t>
  </si>
  <si>
    <t>PUCCINELLI</t>
  </si>
  <si>
    <t>SCARFAGNA</t>
  </si>
  <si>
    <t>ATLETHE OSTIA ANTICA</t>
  </si>
  <si>
    <t>GIORDANO</t>
  </si>
  <si>
    <t>A.S. ATL. VILLA GUGLIELMI</t>
  </si>
  <si>
    <t>CONSALVO</t>
  </si>
  <si>
    <t>MIRKO</t>
  </si>
  <si>
    <t>CIARCIA</t>
  </si>
  <si>
    <t>MANCIOCCHI</t>
  </si>
  <si>
    <t>SANTIPROSPERI</t>
  </si>
  <si>
    <t>MARTINI</t>
  </si>
  <si>
    <t>SIMEI</t>
  </si>
  <si>
    <t>ADRIANO</t>
  </si>
  <si>
    <t>BARLETTA</t>
  </si>
  <si>
    <t>CINZIA</t>
  </si>
  <si>
    <t>LIBERATLETICA</t>
  </si>
  <si>
    <t>CAMPETELLI</t>
  </si>
  <si>
    <t>GIUNTATI</t>
  </si>
  <si>
    <t>CARDARELLO</t>
  </si>
  <si>
    <t>UISP</t>
  </si>
  <si>
    <t>BUTTARAZZI</t>
  </si>
  <si>
    <t>ANGELELLI</t>
  </si>
  <si>
    <t>LUCCHETTI</t>
  </si>
  <si>
    <t>LUANA</t>
  </si>
  <si>
    <t>SALVI</t>
  </si>
  <si>
    <t> MM55 </t>
  </si>
  <si>
    <t>GIZDULICH</t>
  </si>
  <si>
    <t> TM </t>
  </si>
  <si>
    <t>PAPA</t>
  </si>
  <si>
    <t> MM35 </t>
  </si>
  <si>
    <t>MARROCCO</t>
  </si>
  <si>
    <t>CUDOWSKA</t>
  </si>
  <si>
    <t>ZDZISLAWA</t>
  </si>
  <si>
    <t> MF45 </t>
  </si>
  <si>
    <t>GIACINTI</t>
  </si>
  <si>
    <t>TATIANA</t>
  </si>
  <si>
    <t>PELLICONI</t>
  </si>
  <si>
    <t> MM40 </t>
  </si>
  <si>
    <t>MEOLI</t>
  </si>
  <si>
    <t> MF35 </t>
  </si>
  <si>
    <t>D'ANDREA</t>
  </si>
  <si>
    <t> MM50 </t>
  </si>
  <si>
    <t>CARAPELLOTTI</t>
  </si>
  <si>
    <t> TF </t>
  </si>
  <si>
    <t>CECERE</t>
  </si>
  <si>
    <t> MM45 </t>
  </si>
  <si>
    <t>DELOGU</t>
  </si>
  <si>
    <t>LUISA</t>
  </si>
  <si>
    <t> MF50 </t>
  </si>
  <si>
    <t>SCAFONE</t>
  </si>
  <si>
    <t>GALLINARO</t>
  </si>
  <si>
    <t>CINTI</t>
  </si>
  <si>
    <t>MONOPOLI</t>
  </si>
  <si>
    <t> MF40 </t>
  </si>
  <si>
    <t> MM60 </t>
  </si>
  <si>
    <t>ROMANELLI</t>
  </si>
  <si>
    <t>SILENZI</t>
  </si>
  <si>
    <t>VALERIA</t>
  </si>
  <si>
    <t>PIERANTOZZI</t>
  </si>
  <si>
    <t>PAGANO</t>
  </si>
  <si>
    <t>MATILDE</t>
  </si>
  <si>
    <t>GARABELLO</t>
  </si>
  <si>
    <t> MM70+ </t>
  </si>
  <si>
    <t>DONATI</t>
  </si>
  <si>
    <t>RONDELLI</t>
  </si>
  <si>
    <t> MM65 </t>
  </si>
  <si>
    <t>Corsa Futurista</t>
  </si>
  <si>
    <t>5ª edizione</t>
  </si>
  <si>
    <t>Pineta di Castel Porziano - Roma (RM) Italia - Giovedì 31/10/2013</t>
  </si>
  <si>
    <t>A.S.D. PODISTICA SOLIDARIETÀ </t>
  </si>
  <si>
    <t>AMICI PARCO CASTELLI ROMANI </t>
  </si>
  <si>
    <t>TOP RUNNERS CASTELLI ROMANI </t>
  </si>
  <si>
    <t>ASP BASTIA </t>
  </si>
  <si>
    <t>CAT SPORT </t>
  </si>
  <si>
    <t>PFIZER RUNNING TEAM </t>
  </si>
  <si>
    <t>CAMPIDOGLIO PALATINO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</si>
</sst>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4" topLeftCell="BM5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206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207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208</v>
      </c>
      <c r="B3" s="31"/>
      <c r="C3" s="31"/>
      <c r="D3" s="31"/>
      <c r="E3" s="31"/>
      <c r="F3" s="31"/>
      <c r="G3" s="31"/>
      <c r="H3" s="3" t="s">
        <v>4</v>
      </c>
      <c r="I3" s="4">
        <v>10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34" t="s">
        <v>86</v>
      </c>
      <c r="C5" s="34" t="s">
        <v>87</v>
      </c>
      <c r="D5" s="35" t="s">
        <v>48</v>
      </c>
      <c r="E5" s="34" t="s">
        <v>88</v>
      </c>
      <c r="F5" s="36">
        <v>0.021203703703703707</v>
      </c>
      <c r="G5" s="10" t="str">
        <f aca="true" t="shared" si="0" ref="G5:G68">TEXT(INT((HOUR(F5)*3600+MINUTE(F5)*60+SECOND(F5))/$I$3/60),"0")&amp;"."&amp;TEXT(MOD((HOUR(F5)*3600+MINUTE(F5)*60+SECOND(F5))/$I$3,60),"00")&amp;"/km"</f>
        <v>3.03/km</v>
      </c>
      <c r="H5" s="12">
        <f aca="true" t="shared" si="1" ref="H5:H68">F5-$F$5</f>
        <v>0</v>
      </c>
      <c r="I5" s="12">
        <f>F5-INDEX($F$5:$F$84,MATCH(D5,$D$5:$D$84,0))</f>
        <v>0</v>
      </c>
    </row>
    <row r="6" spans="1:9" s="13" customFormat="1" ht="15" customHeight="1">
      <c r="A6" s="14">
        <v>2</v>
      </c>
      <c r="B6" s="37" t="s">
        <v>89</v>
      </c>
      <c r="C6" s="37" t="s">
        <v>90</v>
      </c>
      <c r="D6" s="38" t="s">
        <v>44</v>
      </c>
      <c r="E6" s="37" t="s">
        <v>91</v>
      </c>
      <c r="F6" s="39">
        <v>0.021203703703703707</v>
      </c>
      <c r="G6" s="14" t="str">
        <f t="shared" si="0"/>
        <v>3.03/km</v>
      </c>
      <c r="H6" s="16">
        <f t="shared" si="1"/>
        <v>0</v>
      </c>
      <c r="I6" s="16">
        <f>F6-INDEX($F$5:$F$84,MATCH(D6,$D$5:$D$84,0))</f>
        <v>0</v>
      </c>
    </row>
    <row r="7" spans="1:9" s="13" customFormat="1" ht="15" customHeight="1">
      <c r="A7" s="14">
        <v>3</v>
      </c>
      <c r="B7" s="37" t="s">
        <v>92</v>
      </c>
      <c r="C7" s="37" t="s">
        <v>93</v>
      </c>
      <c r="D7" s="38" t="s">
        <v>44</v>
      </c>
      <c r="E7" s="37" t="s">
        <v>94</v>
      </c>
      <c r="F7" s="39">
        <v>0.021354166666666664</v>
      </c>
      <c r="G7" s="14" t="str">
        <f t="shared" si="0"/>
        <v>3.05/km</v>
      </c>
      <c r="H7" s="16">
        <f t="shared" si="1"/>
        <v>0.00015046296296295641</v>
      </c>
      <c r="I7" s="16">
        <f>F7-INDEX($F$5:$F$84,MATCH(D7,$D$5:$D$84,0))</f>
        <v>0.00015046296296295641</v>
      </c>
    </row>
    <row r="8" spans="1:9" s="13" customFormat="1" ht="15" customHeight="1">
      <c r="A8" s="14">
        <v>4</v>
      </c>
      <c r="B8" s="37" t="s">
        <v>46</v>
      </c>
      <c r="C8" s="37" t="s">
        <v>47</v>
      </c>
      <c r="D8" s="38" t="s">
        <v>48</v>
      </c>
      <c r="E8" s="37" t="s">
        <v>49</v>
      </c>
      <c r="F8" s="39">
        <v>0.02181712962962963</v>
      </c>
      <c r="G8" s="14" t="str">
        <f t="shared" si="0"/>
        <v>3.09/km</v>
      </c>
      <c r="H8" s="16">
        <f t="shared" si="1"/>
        <v>0.0006134259259259235</v>
      </c>
      <c r="I8" s="16">
        <f>F8-INDEX($F$5:$F$84,MATCH(D8,$D$5:$D$84,0))</f>
        <v>0.0006134259259259235</v>
      </c>
    </row>
    <row r="9" spans="1:9" s="13" customFormat="1" ht="15" customHeight="1">
      <c r="A9" s="14">
        <v>5</v>
      </c>
      <c r="B9" s="37" t="s">
        <v>95</v>
      </c>
      <c r="C9" s="37" t="s">
        <v>96</v>
      </c>
      <c r="D9" s="38" t="s">
        <v>48</v>
      </c>
      <c r="E9" s="37" t="s">
        <v>97</v>
      </c>
      <c r="F9" s="39">
        <v>0.0218287037037037</v>
      </c>
      <c r="G9" s="14" t="str">
        <f t="shared" si="0"/>
        <v>3.09/km</v>
      </c>
      <c r="H9" s="16">
        <f t="shared" si="1"/>
        <v>0.0006249999999999936</v>
      </c>
      <c r="I9" s="16">
        <f>F9-INDEX($F$5:$F$84,MATCH(D9,$D$5:$D$84,0))</f>
        <v>0.0006249999999999936</v>
      </c>
    </row>
    <row r="10" spans="1:9" s="13" customFormat="1" ht="15" customHeight="1">
      <c r="A10" s="14">
        <v>6</v>
      </c>
      <c r="B10" s="37" t="s">
        <v>98</v>
      </c>
      <c r="C10" s="37" t="s">
        <v>99</v>
      </c>
      <c r="D10" s="38" t="s">
        <v>44</v>
      </c>
      <c r="E10" s="37" t="s">
        <v>100</v>
      </c>
      <c r="F10" s="39">
        <v>0.02207175925925926</v>
      </c>
      <c r="G10" s="14" t="str">
        <f t="shared" si="0"/>
        <v>3.11/km</v>
      </c>
      <c r="H10" s="16">
        <f t="shared" si="1"/>
        <v>0.0008680555555555525</v>
      </c>
      <c r="I10" s="16">
        <f>F10-INDEX($F$5:$F$84,MATCH(D10,$D$5:$D$84,0))</f>
        <v>0.0008680555555555525</v>
      </c>
    </row>
    <row r="11" spans="1:9" s="13" customFormat="1" ht="15" customHeight="1">
      <c r="A11" s="14">
        <v>7</v>
      </c>
      <c r="B11" s="37" t="s">
        <v>51</v>
      </c>
      <c r="C11" s="37" t="s">
        <v>36</v>
      </c>
      <c r="D11" s="38" t="s">
        <v>44</v>
      </c>
      <c r="E11" s="37" t="s">
        <v>101</v>
      </c>
      <c r="F11" s="39">
        <v>0.023009259259259257</v>
      </c>
      <c r="G11" s="14" t="str">
        <f t="shared" si="0"/>
        <v>3.19/km</v>
      </c>
      <c r="H11" s="16">
        <f t="shared" si="1"/>
        <v>0.0018055555555555498</v>
      </c>
      <c r="I11" s="16">
        <f>F11-INDEX($F$5:$F$84,MATCH(D11,$D$5:$D$84,0))</f>
        <v>0.0018055555555555498</v>
      </c>
    </row>
    <row r="12" spans="1:9" s="13" customFormat="1" ht="15" customHeight="1">
      <c r="A12" s="14">
        <v>8</v>
      </c>
      <c r="B12" s="37" t="s">
        <v>102</v>
      </c>
      <c r="C12" s="37" t="s">
        <v>19</v>
      </c>
      <c r="D12" s="38" t="s">
        <v>57</v>
      </c>
      <c r="E12" s="37" t="s">
        <v>103</v>
      </c>
      <c r="F12" s="39">
        <v>0.02378472222222222</v>
      </c>
      <c r="G12" s="14" t="str">
        <f t="shared" si="0"/>
        <v>3.26/km</v>
      </c>
      <c r="H12" s="16">
        <f t="shared" si="1"/>
        <v>0.0025810185185185137</v>
      </c>
      <c r="I12" s="16">
        <f>F12-INDEX($F$5:$F$84,MATCH(D12,$D$5:$D$84,0))</f>
        <v>0</v>
      </c>
    </row>
    <row r="13" spans="1:9" s="13" customFormat="1" ht="15" customHeight="1">
      <c r="A13" s="14">
        <v>9</v>
      </c>
      <c r="B13" s="37" t="s">
        <v>53</v>
      </c>
      <c r="C13" s="37" t="s">
        <v>21</v>
      </c>
      <c r="D13" s="38" t="s">
        <v>57</v>
      </c>
      <c r="E13" s="37" t="s">
        <v>104</v>
      </c>
      <c r="F13" s="39">
        <v>0.024525462962962968</v>
      </c>
      <c r="G13" s="14" t="str">
        <f t="shared" si="0"/>
        <v>3.32/km</v>
      </c>
      <c r="H13" s="16">
        <f t="shared" si="1"/>
        <v>0.0033217592592592604</v>
      </c>
      <c r="I13" s="16">
        <f>F13-INDEX($F$5:$F$84,MATCH(D13,$D$5:$D$84,0))</f>
        <v>0.0007407407407407467</v>
      </c>
    </row>
    <row r="14" spans="1:9" s="13" customFormat="1" ht="15" customHeight="1">
      <c r="A14" s="14">
        <v>10</v>
      </c>
      <c r="B14" s="37" t="s">
        <v>105</v>
      </c>
      <c r="C14" s="37" t="s">
        <v>33</v>
      </c>
      <c r="D14" s="38" t="s">
        <v>48</v>
      </c>
      <c r="E14" s="37" t="s">
        <v>106</v>
      </c>
      <c r="F14" s="39">
        <v>0.024745370370370372</v>
      </c>
      <c r="G14" s="14" t="str">
        <f t="shared" si="0"/>
        <v>3.34/km</v>
      </c>
      <c r="H14" s="16">
        <f t="shared" si="1"/>
        <v>0.003541666666666665</v>
      </c>
      <c r="I14" s="16">
        <f>F14-INDEX($F$5:$F$84,MATCH(D14,$D$5:$D$84,0))</f>
        <v>0.003541666666666665</v>
      </c>
    </row>
    <row r="15" spans="1:9" s="13" customFormat="1" ht="15" customHeight="1">
      <c r="A15" s="14">
        <v>11</v>
      </c>
      <c r="B15" s="37" t="s">
        <v>107</v>
      </c>
      <c r="C15" s="37" t="s">
        <v>18</v>
      </c>
      <c r="D15" s="38" t="s">
        <v>44</v>
      </c>
      <c r="E15" s="37" t="s">
        <v>49</v>
      </c>
      <c r="F15" s="39">
        <v>0.02508101851851852</v>
      </c>
      <c r="G15" s="14" t="str">
        <f t="shared" si="0"/>
        <v>3.37/km</v>
      </c>
      <c r="H15" s="16">
        <f t="shared" si="1"/>
        <v>0.0038773148148148126</v>
      </c>
      <c r="I15" s="16">
        <f>F15-INDEX($F$5:$F$84,MATCH(D15,$D$5:$D$84,0))</f>
        <v>0.0038773148148148126</v>
      </c>
    </row>
    <row r="16" spans="1:9" s="13" customFormat="1" ht="15" customHeight="1">
      <c r="A16" s="14">
        <v>12</v>
      </c>
      <c r="B16" s="37" t="s">
        <v>108</v>
      </c>
      <c r="C16" s="37" t="s">
        <v>109</v>
      </c>
      <c r="D16" s="38" t="s">
        <v>62</v>
      </c>
      <c r="E16" s="37" t="s">
        <v>110</v>
      </c>
      <c r="F16" s="39">
        <v>0.02550925925925926</v>
      </c>
      <c r="G16" s="14" t="str">
        <f t="shared" si="0"/>
        <v>3.40/km</v>
      </c>
      <c r="H16" s="16">
        <f t="shared" si="1"/>
        <v>0.004305555555555552</v>
      </c>
      <c r="I16" s="16">
        <f>F16-INDEX($F$5:$F$84,MATCH(D16,$D$5:$D$84,0))</f>
        <v>0</v>
      </c>
    </row>
    <row r="17" spans="1:9" s="13" customFormat="1" ht="15" customHeight="1">
      <c r="A17" s="14">
        <v>13</v>
      </c>
      <c r="B17" s="37" t="s">
        <v>111</v>
      </c>
      <c r="C17" s="37" t="s">
        <v>60</v>
      </c>
      <c r="D17" s="38" t="s">
        <v>44</v>
      </c>
      <c r="E17" s="37" t="s">
        <v>45</v>
      </c>
      <c r="F17" s="39">
        <v>0.026087962962962966</v>
      </c>
      <c r="G17" s="14" t="str">
        <f t="shared" si="0"/>
        <v>3.45/km</v>
      </c>
      <c r="H17" s="16">
        <f t="shared" si="1"/>
        <v>0.004884259259259258</v>
      </c>
      <c r="I17" s="16">
        <f>F17-INDEX($F$5:$F$84,MATCH(D17,$D$5:$D$84,0))</f>
        <v>0.004884259259259258</v>
      </c>
    </row>
    <row r="18" spans="1:9" s="13" customFormat="1" ht="15" customHeight="1">
      <c r="A18" s="14">
        <v>14</v>
      </c>
      <c r="B18" s="37" t="s">
        <v>112</v>
      </c>
      <c r="C18" s="37" t="s">
        <v>23</v>
      </c>
      <c r="D18" s="38" t="s">
        <v>57</v>
      </c>
      <c r="E18" s="37" t="s">
        <v>49</v>
      </c>
      <c r="F18" s="39">
        <v>0.02648148148148148</v>
      </c>
      <c r="G18" s="14" t="str">
        <f t="shared" si="0"/>
        <v>3.49/km</v>
      </c>
      <c r="H18" s="16">
        <f t="shared" si="1"/>
        <v>0.005277777777777774</v>
      </c>
      <c r="I18" s="16">
        <f>F18-INDEX($F$5:$F$84,MATCH(D18,$D$5:$D$84,0))</f>
        <v>0.00269675925925926</v>
      </c>
    </row>
    <row r="19" spans="1:9" s="13" customFormat="1" ht="15" customHeight="1">
      <c r="A19" s="14">
        <v>15</v>
      </c>
      <c r="B19" s="37" t="s">
        <v>113</v>
      </c>
      <c r="C19" s="37" t="s">
        <v>17</v>
      </c>
      <c r="D19" s="38" t="s">
        <v>44</v>
      </c>
      <c r="E19" s="37" t="s">
        <v>114</v>
      </c>
      <c r="F19" s="39">
        <v>0.026608796296296297</v>
      </c>
      <c r="G19" s="14" t="str">
        <f t="shared" si="0"/>
        <v>3.50/km</v>
      </c>
      <c r="H19" s="16">
        <f t="shared" si="1"/>
        <v>0.00540509259259259</v>
      </c>
      <c r="I19" s="16">
        <f>F19-INDEX($F$5:$F$84,MATCH(D19,$D$5:$D$84,0))</f>
        <v>0.00540509259259259</v>
      </c>
    </row>
    <row r="20" spans="1:9" s="13" customFormat="1" ht="15" customHeight="1">
      <c r="A20" s="14">
        <v>16</v>
      </c>
      <c r="B20" s="37" t="s">
        <v>115</v>
      </c>
      <c r="C20" s="37" t="s">
        <v>14</v>
      </c>
      <c r="D20" s="38" t="s">
        <v>44</v>
      </c>
      <c r="E20" s="37" t="s">
        <v>116</v>
      </c>
      <c r="F20" s="39">
        <v>0.027256944444444445</v>
      </c>
      <c r="G20" s="14" t="str">
        <f t="shared" si="0"/>
        <v>3.56/km</v>
      </c>
      <c r="H20" s="16">
        <f t="shared" si="1"/>
        <v>0.0060532407407407375</v>
      </c>
      <c r="I20" s="16">
        <f>F20-INDEX($F$5:$F$84,MATCH(D20,$D$5:$D$84,0))</f>
        <v>0.0060532407407407375</v>
      </c>
    </row>
    <row r="21" spans="1:9" s="13" customFormat="1" ht="15" customHeight="1">
      <c r="A21" s="14">
        <v>17</v>
      </c>
      <c r="B21" s="37" t="s">
        <v>117</v>
      </c>
      <c r="C21" s="37" t="s">
        <v>21</v>
      </c>
      <c r="D21" s="38" t="s">
        <v>55</v>
      </c>
      <c r="E21" s="40" t="s">
        <v>31</v>
      </c>
      <c r="F21" s="39">
        <v>0.027418981481481485</v>
      </c>
      <c r="G21" s="14" t="str">
        <f t="shared" si="0"/>
        <v>3.57/km</v>
      </c>
      <c r="H21" s="16">
        <f t="shared" si="1"/>
        <v>0.006215277777777778</v>
      </c>
      <c r="I21" s="16">
        <f>F21-INDEX($F$5:$F$84,MATCH(D21,$D$5:$D$84,0))</f>
        <v>0</v>
      </c>
    </row>
    <row r="22" spans="1:9" s="13" customFormat="1" ht="15" customHeight="1">
      <c r="A22" s="14">
        <v>18</v>
      </c>
      <c r="B22" s="37" t="s">
        <v>118</v>
      </c>
      <c r="C22" s="37" t="s">
        <v>40</v>
      </c>
      <c r="D22" s="38" t="s">
        <v>71</v>
      </c>
      <c r="E22" s="37" t="s">
        <v>45</v>
      </c>
      <c r="F22" s="39">
        <v>0.027453703703703702</v>
      </c>
      <c r="G22" s="14" t="str">
        <f t="shared" si="0"/>
        <v>3.57/km</v>
      </c>
      <c r="H22" s="16">
        <f t="shared" si="1"/>
        <v>0.006249999999999995</v>
      </c>
      <c r="I22" s="16">
        <f>F22-INDEX($F$5:$F$84,MATCH(D22,$D$5:$D$84,0))</f>
        <v>0</v>
      </c>
    </row>
    <row r="23" spans="1:9" s="13" customFormat="1" ht="15" customHeight="1">
      <c r="A23" s="14">
        <v>19</v>
      </c>
      <c r="B23" s="37" t="s">
        <v>119</v>
      </c>
      <c r="C23" s="37" t="s">
        <v>23</v>
      </c>
      <c r="D23" s="38" t="s">
        <v>55</v>
      </c>
      <c r="E23" s="37" t="s">
        <v>103</v>
      </c>
      <c r="F23" s="39">
        <v>0.027557870370370368</v>
      </c>
      <c r="G23" s="14" t="str">
        <f t="shared" si="0"/>
        <v>3.58/km</v>
      </c>
      <c r="H23" s="16">
        <f t="shared" si="1"/>
        <v>0.006354166666666661</v>
      </c>
      <c r="I23" s="16">
        <f>F23-INDEX($F$5:$F$84,MATCH(D23,$D$5:$D$84,0))</f>
        <v>0.00013888888888888284</v>
      </c>
    </row>
    <row r="24" spans="1:9" s="13" customFormat="1" ht="15" customHeight="1">
      <c r="A24" s="14">
        <v>20</v>
      </c>
      <c r="B24" s="37" t="s">
        <v>120</v>
      </c>
      <c r="C24" s="37" t="s">
        <v>28</v>
      </c>
      <c r="D24" s="38" t="s">
        <v>57</v>
      </c>
      <c r="E24" s="40" t="s">
        <v>31</v>
      </c>
      <c r="F24" s="39">
        <v>0.028333333333333332</v>
      </c>
      <c r="G24" s="14" t="str">
        <f t="shared" si="0"/>
        <v>4.05/km</v>
      </c>
      <c r="H24" s="16">
        <f t="shared" si="1"/>
        <v>0.007129629629629625</v>
      </c>
      <c r="I24" s="16">
        <f>F24-INDEX($F$5:$F$84,MATCH(D24,$D$5:$D$84,0))</f>
        <v>0.004548611111111111</v>
      </c>
    </row>
    <row r="25" spans="1:9" s="13" customFormat="1" ht="15" customHeight="1">
      <c r="A25" s="14">
        <v>21</v>
      </c>
      <c r="B25" s="37" t="s">
        <v>121</v>
      </c>
      <c r="C25" s="37" t="s">
        <v>14</v>
      </c>
      <c r="D25" s="38" t="s">
        <v>52</v>
      </c>
      <c r="E25" s="37" t="s">
        <v>122</v>
      </c>
      <c r="F25" s="39">
        <v>0.028333333333333332</v>
      </c>
      <c r="G25" s="14" t="str">
        <f t="shared" si="0"/>
        <v>4.05/km</v>
      </c>
      <c r="H25" s="16">
        <f t="shared" si="1"/>
        <v>0.007129629629629625</v>
      </c>
      <c r="I25" s="16">
        <f>F25-INDEX($F$5:$F$84,MATCH(D25,$D$5:$D$84,0))</f>
        <v>0</v>
      </c>
    </row>
    <row r="26" spans="1:9" s="13" customFormat="1" ht="15" customHeight="1">
      <c r="A26" s="14">
        <v>22</v>
      </c>
      <c r="B26" s="37" t="s">
        <v>123</v>
      </c>
      <c r="C26" s="37" t="s">
        <v>63</v>
      </c>
      <c r="D26" s="38" t="s">
        <v>55</v>
      </c>
      <c r="E26" s="37" t="s">
        <v>124</v>
      </c>
      <c r="F26" s="39">
        <v>0.028773148148148145</v>
      </c>
      <c r="G26" s="14" t="str">
        <f t="shared" si="0"/>
        <v>4.09/km</v>
      </c>
      <c r="H26" s="16">
        <f t="shared" si="1"/>
        <v>0.007569444444444438</v>
      </c>
      <c r="I26" s="16">
        <f>F26-INDEX($F$5:$F$84,MATCH(D26,$D$5:$D$84,0))</f>
        <v>0.0013541666666666598</v>
      </c>
    </row>
    <row r="27" spans="1:9" s="13" customFormat="1" ht="15" customHeight="1">
      <c r="A27" s="14">
        <v>23</v>
      </c>
      <c r="B27" s="37" t="s">
        <v>125</v>
      </c>
      <c r="C27" s="37" t="s">
        <v>27</v>
      </c>
      <c r="D27" s="38" t="s">
        <v>55</v>
      </c>
      <c r="E27" s="37" t="s">
        <v>78</v>
      </c>
      <c r="F27" s="39">
        <v>0.029074074074074075</v>
      </c>
      <c r="G27" s="14" t="str">
        <f t="shared" si="0"/>
        <v>4.11/km</v>
      </c>
      <c r="H27" s="16">
        <f t="shared" si="1"/>
        <v>0.007870370370370368</v>
      </c>
      <c r="I27" s="16">
        <f>F27-INDEX($F$5:$F$84,MATCH(D27,$D$5:$D$84,0))</f>
        <v>0.00165509259259259</v>
      </c>
    </row>
    <row r="28" spans="1:9" s="17" customFormat="1" ht="15" customHeight="1">
      <c r="A28" s="14">
        <v>24</v>
      </c>
      <c r="B28" s="37" t="s">
        <v>1</v>
      </c>
      <c r="C28" s="37" t="s">
        <v>32</v>
      </c>
      <c r="D28" s="38" t="s">
        <v>58</v>
      </c>
      <c r="E28" s="37" t="s">
        <v>126</v>
      </c>
      <c r="F28" s="39">
        <v>0.02908564814814815</v>
      </c>
      <c r="G28" s="14" t="str">
        <f t="shared" si="0"/>
        <v>4.11/km</v>
      </c>
      <c r="H28" s="16">
        <f t="shared" si="1"/>
        <v>0.007881944444444441</v>
      </c>
      <c r="I28" s="16">
        <f>F28-INDEX($F$5:$F$84,MATCH(D28,$D$5:$D$84,0))</f>
        <v>0</v>
      </c>
    </row>
    <row r="29" spans="1:9" ht="15" customHeight="1">
      <c r="A29" s="14">
        <v>25</v>
      </c>
      <c r="B29" s="37" t="s">
        <v>127</v>
      </c>
      <c r="C29" s="37" t="s">
        <v>19</v>
      </c>
      <c r="D29" s="38" t="s">
        <v>48</v>
      </c>
      <c r="E29" s="37" t="s">
        <v>103</v>
      </c>
      <c r="F29" s="39">
        <v>0.02934027777777778</v>
      </c>
      <c r="G29" s="14" t="str">
        <f t="shared" si="0"/>
        <v>4.14/km</v>
      </c>
      <c r="H29" s="16">
        <f t="shared" si="1"/>
        <v>0.008136574074074074</v>
      </c>
      <c r="I29" s="16">
        <f>F29-INDEX($F$5:$F$84,MATCH(D29,$D$5:$D$84,0))</f>
        <v>0.008136574074074074</v>
      </c>
    </row>
    <row r="30" spans="1:9" ht="15" customHeight="1">
      <c r="A30" s="14">
        <v>26</v>
      </c>
      <c r="B30" s="37" t="s">
        <v>128</v>
      </c>
      <c r="C30" s="37" t="s">
        <v>15</v>
      </c>
      <c r="D30" s="38" t="s">
        <v>48</v>
      </c>
      <c r="E30" s="37" t="s">
        <v>50</v>
      </c>
      <c r="F30" s="39">
        <v>0.029409722222222223</v>
      </c>
      <c r="G30" s="14" t="str">
        <f t="shared" si="0"/>
        <v>4.14/km</v>
      </c>
      <c r="H30" s="16">
        <f t="shared" si="1"/>
        <v>0.008206018518518515</v>
      </c>
      <c r="I30" s="16">
        <f>F30-INDEX($F$5:$F$84,MATCH(D30,$D$5:$D$84,0))</f>
        <v>0.008206018518518515</v>
      </c>
    </row>
    <row r="31" spans="1:9" ht="15" customHeight="1">
      <c r="A31" s="14">
        <v>27</v>
      </c>
      <c r="B31" s="37" t="s">
        <v>129</v>
      </c>
      <c r="C31" s="37" t="s">
        <v>130</v>
      </c>
      <c r="D31" s="38" t="s">
        <v>52</v>
      </c>
      <c r="E31" s="37" t="s">
        <v>103</v>
      </c>
      <c r="F31" s="39">
        <v>0.02953703703703704</v>
      </c>
      <c r="G31" s="14" t="str">
        <f t="shared" si="0"/>
        <v>4.15/km</v>
      </c>
      <c r="H31" s="16">
        <f t="shared" si="1"/>
        <v>0.008333333333333331</v>
      </c>
      <c r="I31" s="16">
        <f>F31-INDEX($F$5:$F$84,MATCH(D31,$D$5:$D$84,0))</f>
        <v>0.0012037037037037068</v>
      </c>
    </row>
    <row r="32" spans="1:9" ht="15" customHeight="1">
      <c r="A32" s="14">
        <v>28</v>
      </c>
      <c r="B32" s="37" t="s">
        <v>131</v>
      </c>
      <c r="C32" s="37" t="s">
        <v>39</v>
      </c>
      <c r="D32" s="38" t="s">
        <v>44</v>
      </c>
      <c r="E32" s="37" t="s">
        <v>103</v>
      </c>
      <c r="F32" s="39">
        <v>0.029594907407407407</v>
      </c>
      <c r="G32" s="14" t="str">
        <f t="shared" si="0"/>
        <v>4.16/km</v>
      </c>
      <c r="H32" s="16">
        <f t="shared" si="1"/>
        <v>0.0083912037037037</v>
      </c>
      <c r="I32" s="16">
        <f>F32-INDEX($F$5:$F$84,MATCH(D32,$D$5:$D$84,0))</f>
        <v>0.0083912037037037</v>
      </c>
    </row>
    <row r="33" spans="1:9" ht="15" customHeight="1">
      <c r="A33" s="14">
        <v>29</v>
      </c>
      <c r="B33" s="37" t="s">
        <v>77</v>
      </c>
      <c r="C33" s="37" t="s">
        <v>75</v>
      </c>
      <c r="D33" s="38" t="s">
        <v>55</v>
      </c>
      <c r="E33" s="37" t="s">
        <v>50</v>
      </c>
      <c r="F33" s="39">
        <v>0.02971064814814815</v>
      </c>
      <c r="G33" s="14" t="str">
        <f t="shared" si="0"/>
        <v>4.17/km</v>
      </c>
      <c r="H33" s="16">
        <f t="shared" si="1"/>
        <v>0.008506944444444442</v>
      </c>
      <c r="I33" s="16">
        <f>F33-INDEX($F$5:$F$84,MATCH(D33,$D$5:$D$84,0))</f>
        <v>0.002291666666666664</v>
      </c>
    </row>
    <row r="34" spans="1:9" ht="15" customHeight="1">
      <c r="A34" s="14">
        <v>30</v>
      </c>
      <c r="B34" s="37" t="s">
        <v>132</v>
      </c>
      <c r="C34" s="37" t="s">
        <v>41</v>
      </c>
      <c r="D34" s="38" t="s">
        <v>48</v>
      </c>
      <c r="E34" s="37" t="s">
        <v>49</v>
      </c>
      <c r="F34" s="39">
        <v>0.03006944444444444</v>
      </c>
      <c r="G34" s="14" t="str">
        <f t="shared" si="0"/>
        <v>4.20/km</v>
      </c>
      <c r="H34" s="16">
        <f t="shared" si="1"/>
        <v>0.008865740740740733</v>
      </c>
      <c r="I34" s="16">
        <f>F34-INDEX($F$5:$F$84,MATCH(D34,$D$5:$D$84,0))</f>
        <v>0.008865740740740733</v>
      </c>
    </row>
    <row r="35" spans="1:9" ht="15" customHeight="1">
      <c r="A35" s="14">
        <v>31</v>
      </c>
      <c r="B35" s="37" t="s">
        <v>64</v>
      </c>
      <c r="C35" s="37" t="s">
        <v>23</v>
      </c>
      <c r="D35" s="38" t="s">
        <v>52</v>
      </c>
      <c r="E35" s="37" t="s">
        <v>133</v>
      </c>
      <c r="F35" s="39">
        <v>0.030185185185185186</v>
      </c>
      <c r="G35" s="14" t="str">
        <f t="shared" si="0"/>
        <v>4.21/km</v>
      </c>
      <c r="H35" s="16">
        <f t="shared" si="1"/>
        <v>0.00898148148148148</v>
      </c>
      <c r="I35" s="16">
        <f>F35-INDEX($F$5:$F$84,MATCH(D35,$D$5:$D$84,0))</f>
        <v>0.0018518518518518545</v>
      </c>
    </row>
    <row r="36" spans="1:9" ht="15" customHeight="1">
      <c r="A36" s="14">
        <v>32</v>
      </c>
      <c r="B36" s="37" t="s">
        <v>134</v>
      </c>
      <c r="C36" s="37" t="s">
        <v>26</v>
      </c>
      <c r="D36" s="38" t="s">
        <v>55</v>
      </c>
      <c r="E36" s="37" t="s">
        <v>135</v>
      </c>
      <c r="F36" s="39">
        <v>0.030324074074074073</v>
      </c>
      <c r="G36" s="14" t="str">
        <f t="shared" si="0"/>
        <v>4.22/km</v>
      </c>
      <c r="H36" s="16">
        <f t="shared" si="1"/>
        <v>0.009120370370370365</v>
      </c>
      <c r="I36" s="16">
        <f>F36-INDEX($F$5:$F$84,MATCH(D36,$D$5:$D$84,0))</f>
        <v>0.0029050925925925876</v>
      </c>
    </row>
    <row r="37" spans="1:9" ht="15" customHeight="1">
      <c r="A37" s="14">
        <v>33</v>
      </c>
      <c r="B37" s="37" t="s">
        <v>136</v>
      </c>
      <c r="C37" s="37" t="s">
        <v>73</v>
      </c>
      <c r="D37" s="38" t="s">
        <v>67</v>
      </c>
      <c r="E37" s="37" t="s">
        <v>70</v>
      </c>
      <c r="F37" s="39">
        <v>0.030358796296296297</v>
      </c>
      <c r="G37" s="14" t="str">
        <f t="shared" si="0"/>
        <v>4.22/km</v>
      </c>
      <c r="H37" s="16">
        <f t="shared" si="1"/>
        <v>0.00915509259259259</v>
      </c>
      <c r="I37" s="16">
        <f>F37-INDEX($F$5:$F$84,MATCH(D37,$D$5:$D$84,0))</f>
        <v>0</v>
      </c>
    </row>
    <row r="38" spans="1:9" ht="15" customHeight="1">
      <c r="A38" s="14">
        <v>34</v>
      </c>
      <c r="B38" s="37" t="s">
        <v>137</v>
      </c>
      <c r="C38" s="37" t="s">
        <v>138</v>
      </c>
      <c r="D38" s="38" t="s">
        <v>56</v>
      </c>
      <c r="E38" s="37" t="s">
        <v>139</v>
      </c>
      <c r="F38" s="39">
        <v>0.030428240740740742</v>
      </c>
      <c r="G38" s="14" t="str">
        <f t="shared" si="0"/>
        <v>4.23/km</v>
      </c>
      <c r="H38" s="16">
        <f t="shared" si="1"/>
        <v>0.009224537037037035</v>
      </c>
      <c r="I38" s="16">
        <f>F38-INDEX($F$5:$F$84,MATCH(D38,$D$5:$D$84,0))</f>
        <v>0</v>
      </c>
    </row>
    <row r="39" spans="1:9" ht="15" customHeight="1">
      <c r="A39" s="14">
        <v>35</v>
      </c>
      <c r="B39" s="37" t="s">
        <v>140</v>
      </c>
      <c r="C39" s="37" t="s">
        <v>29</v>
      </c>
      <c r="D39" s="38" t="s">
        <v>52</v>
      </c>
      <c r="E39" s="37" t="s">
        <v>83</v>
      </c>
      <c r="F39" s="39">
        <v>0.03045138888888889</v>
      </c>
      <c r="G39" s="14" t="str">
        <f t="shared" si="0"/>
        <v>4.23/km</v>
      </c>
      <c r="H39" s="16">
        <f t="shared" si="1"/>
        <v>0.009247685185185182</v>
      </c>
      <c r="I39" s="16">
        <f>F39-INDEX($F$5:$F$84,MATCH(D39,$D$5:$D$84,0))</f>
        <v>0.002118055555555557</v>
      </c>
    </row>
    <row r="40" spans="1:9" ht="15" customHeight="1">
      <c r="A40" s="14">
        <v>36</v>
      </c>
      <c r="B40" s="37" t="s">
        <v>141</v>
      </c>
      <c r="C40" s="37" t="s">
        <v>59</v>
      </c>
      <c r="D40" s="38" t="s">
        <v>44</v>
      </c>
      <c r="E40" s="37" t="s">
        <v>142</v>
      </c>
      <c r="F40" s="39">
        <v>0.030462962962962966</v>
      </c>
      <c r="G40" s="14" t="str">
        <f t="shared" si="0"/>
        <v>4.23/km</v>
      </c>
      <c r="H40" s="16">
        <f t="shared" si="1"/>
        <v>0.009259259259259259</v>
      </c>
      <c r="I40" s="16">
        <f>F40-INDEX($F$5:$F$84,MATCH(D40,$D$5:$D$84,0))</f>
        <v>0.009259259259259259</v>
      </c>
    </row>
    <row r="41" spans="1:9" ht="15" customHeight="1">
      <c r="A41" s="14">
        <v>37</v>
      </c>
      <c r="B41" s="37" t="s">
        <v>143</v>
      </c>
      <c r="C41" s="37" t="s">
        <v>96</v>
      </c>
      <c r="D41" s="38" t="s">
        <v>56</v>
      </c>
      <c r="E41" s="37" t="s">
        <v>144</v>
      </c>
      <c r="F41" s="39">
        <v>0.030486111111111113</v>
      </c>
      <c r="G41" s="14" t="str">
        <f t="shared" si="0"/>
        <v>4.23/km</v>
      </c>
      <c r="H41" s="16">
        <f t="shared" si="1"/>
        <v>0.009282407407407406</v>
      </c>
      <c r="I41" s="16">
        <f>F41-INDEX($F$5:$F$84,MATCH(D41,$D$5:$D$84,0))</f>
        <v>5.787037037037132E-05</v>
      </c>
    </row>
    <row r="42" spans="1:9" ht="15" customHeight="1">
      <c r="A42" s="14">
        <v>38</v>
      </c>
      <c r="B42" s="37" t="s">
        <v>145</v>
      </c>
      <c r="C42" s="37" t="s">
        <v>146</v>
      </c>
      <c r="D42" s="38" t="s">
        <v>48</v>
      </c>
      <c r="E42" s="40" t="s">
        <v>31</v>
      </c>
      <c r="F42" s="39">
        <v>0.030601851851851852</v>
      </c>
      <c r="G42" s="14" t="str">
        <f t="shared" si="0"/>
        <v>4.24/km</v>
      </c>
      <c r="H42" s="16">
        <f t="shared" si="1"/>
        <v>0.009398148148148145</v>
      </c>
      <c r="I42" s="16">
        <f>F42-INDEX($F$5:$F$84,MATCH(D42,$D$5:$D$84,0))</f>
        <v>0.009398148148148145</v>
      </c>
    </row>
    <row r="43" spans="1:9" ht="15" customHeight="1">
      <c r="A43" s="14">
        <v>39</v>
      </c>
      <c r="B43" s="37" t="s">
        <v>147</v>
      </c>
      <c r="C43" s="37" t="s">
        <v>16</v>
      </c>
      <c r="D43" s="38" t="s">
        <v>48</v>
      </c>
      <c r="E43" s="37" t="s">
        <v>50</v>
      </c>
      <c r="F43" s="39">
        <v>0.031006944444444445</v>
      </c>
      <c r="G43" s="14" t="str">
        <f t="shared" si="0"/>
        <v>4.28/km</v>
      </c>
      <c r="H43" s="16">
        <f t="shared" si="1"/>
        <v>0.009803240740740737</v>
      </c>
      <c r="I43" s="16">
        <f>F43-INDEX($F$5:$F$84,MATCH(D43,$D$5:$D$84,0))</f>
        <v>0.009803240740740737</v>
      </c>
    </row>
    <row r="44" spans="1:9" ht="15" customHeight="1">
      <c r="A44" s="14">
        <v>40</v>
      </c>
      <c r="B44" s="37" t="s">
        <v>68</v>
      </c>
      <c r="C44" s="37" t="s">
        <v>69</v>
      </c>
      <c r="D44" s="38" t="s">
        <v>58</v>
      </c>
      <c r="E44" s="37" t="s">
        <v>50</v>
      </c>
      <c r="F44" s="39">
        <v>0.031261574074074074</v>
      </c>
      <c r="G44" s="14" t="str">
        <f t="shared" si="0"/>
        <v>4.30/km</v>
      </c>
      <c r="H44" s="16">
        <f t="shared" si="1"/>
        <v>0.010057870370370366</v>
      </c>
      <c r="I44" s="16">
        <f>F44-INDEX($F$5:$F$84,MATCH(D44,$D$5:$D$84,0))</f>
        <v>0.002175925925925925</v>
      </c>
    </row>
    <row r="45" spans="1:9" ht="15" customHeight="1">
      <c r="A45" s="14">
        <v>41</v>
      </c>
      <c r="B45" s="37" t="s">
        <v>148</v>
      </c>
      <c r="C45" s="37" t="s">
        <v>59</v>
      </c>
      <c r="D45" s="38" t="s">
        <v>55</v>
      </c>
      <c r="E45" s="37" t="s">
        <v>135</v>
      </c>
      <c r="F45" s="39">
        <v>0.0315625</v>
      </c>
      <c r="G45" s="14" t="str">
        <f t="shared" si="0"/>
        <v>4.33/km</v>
      </c>
      <c r="H45" s="16">
        <f t="shared" si="1"/>
        <v>0.010358796296296293</v>
      </c>
      <c r="I45" s="16">
        <f>F45-INDEX($F$5:$F$84,MATCH(D45,$D$5:$D$84,0))</f>
        <v>0.004143518518518515</v>
      </c>
    </row>
    <row r="46" spans="1:9" ht="15" customHeight="1">
      <c r="A46" s="14">
        <v>42</v>
      </c>
      <c r="B46" s="37" t="s">
        <v>149</v>
      </c>
      <c r="C46" s="37" t="s">
        <v>37</v>
      </c>
      <c r="D46" s="38" t="s">
        <v>48</v>
      </c>
      <c r="E46" s="37" t="s">
        <v>104</v>
      </c>
      <c r="F46" s="39">
        <v>0.031608796296296295</v>
      </c>
      <c r="G46" s="14" t="str">
        <f t="shared" si="0"/>
        <v>4.33/km</v>
      </c>
      <c r="H46" s="16">
        <f t="shared" si="1"/>
        <v>0.010405092592592587</v>
      </c>
      <c r="I46" s="16">
        <f>F46-INDEX($F$5:$F$84,MATCH(D46,$D$5:$D$84,0))</f>
        <v>0.010405092592592587</v>
      </c>
    </row>
    <row r="47" spans="1:9" ht="15" customHeight="1">
      <c r="A47" s="14">
        <v>43</v>
      </c>
      <c r="B47" s="37" t="s">
        <v>150</v>
      </c>
      <c r="C47" s="37" t="s">
        <v>25</v>
      </c>
      <c r="D47" s="38" t="s">
        <v>44</v>
      </c>
      <c r="E47" s="37" t="s">
        <v>104</v>
      </c>
      <c r="F47" s="39">
        <v>0.03164351851851852</v>
      </c>
      <c r="G47" s="14" t="str">
        <f t="shared" si="0"/>
        <v>4.33/km</v>
      </c>
      <c r="H47" s="16">
        <f t="shared" si="1"/>
        <v>0.010439814814814815</v>
      </c>
      <c r="I47" s="16">
        <f>F47-INDEX($F$5:$F$84,MATCH(D47,$D$5:$D$84,0))</f>
        <v>0.010439814814814815</v>
      </c>
    </row>
    <row r="48" spans="1:9" ht="15" customHeight="1">
      <c r="A48" s="14">
        <v>44</v>
      </c>
      <c r="B48" s="37" t="s">
        <v>79</v>
      </c>
      <c r="C48" s="37" t="s">
        <v>143</v>
      </c>
      <c r="D48" s="38" t="s">
        <v>44</v>
      </c>
      <c r="E48" s="37" t="s">
        <v>104</v>
      </c>
      <c r="F48" s="39">
        <v>0.03164351851851852</v>
      </c>
      <c r="G48" s="14" t="str">
        <f t="shared" si="0"/>
        <v>4.33/km</v>
      </c>
      <c r="H48" s="16">
        <f t="shared" si="1"/>
        <v>0.010439814814814815</v>
      </c>
      <c r="I48" s="16">
        <f>F48-INDEX($F$5:$F$84,MATCH(D48,$D$5:$D$84,0))</f>
        <v>0.010439814814814815</v>
      </c>
    </row>
    <row r="49" spans="1:9" ht="15" customHeight="1">
      <c r="A49" s="14">
        <v>45</v>
      </c>
      <c r="B49" s="37" t="s">
        <v>151</v>
      </c>
      <c r="C49" s="37" t="s">
        <v>152</v>
      </c>
      <c r="D49" s="38" t="s">
        <v>55</v>
      </c>
      <c r="E49" s="37" t="s">
        <v>103</v>
      </c>
      <c r="F49" s="39">
        <v>0.03186342592592593</v>
      </c>
      <c r="G49" s="14" t="str">
        <f t="shared" si="0"/>
        <v>4.35/km</v>
      </c>
      <c r="H49" s="16">
        <f t="shared" si="1"/>
        <v>0.01065972222222222</v>
      </c>
      <c r="I49" s="16">
        <f>F49-INDEX($F$5:$F$84,MATCH(D49,$D$5:$D$84,0))</f>
        <v>0.004444444444444442</v>
      </c>
    </row>
    <row r="50" spans="1:9" ht="15" customHeight="1">
      <c r="A50" s="14">
        <v>46</v>
      </c>
      <c r="B50" s="37" t="s">
        <v>153</v>
      </c>
      <c r="C50" s="37" t="s">
        <v>154</v>
      </c>
      <c r="D50" s="38" t="s">
        <v>80</v>
      </c>
      <c r="E50" s="37" t="s">
        <v>155</v>
      </c>
      <c r="F50" s="39">
        <v>0.032719907407407406</v>
      </c>
      <c r="G50" s="14" t="str">
        <f t="shared" si="0"/>
        <v>4.43/km</v>
      </c>
      <c r="H50" s="16">
        <f t="shared" si="1"/>
        <v>0.011516203703703699</v>
      </c>
      <c r="I50" s="16">
        <f>F50-INDEX($F$5:$F$84,MATCH(D50,$D$5:$D$84,0))</f>
        <v>0</v>
      </c>
    </row>
    <row r="51" spans="1:9" ht="15" customHeight="1">
      <c r="A51" s="14">
        <v>47</v>
      </c>
      <c r="B51" s="37" t="s">
        <v>156</v>
      </c>
      <c r="C51" s="37" t="s">
        <v>66</v>
      </c>
      <c r="D51" s="38" t="s">
        <v>55</v>
      </c>
      <c r="E51" s="37" t="s">
        <v>103</v>
      </c>
      <c r="F51" s="39">
        <v>0.03274305555555555</v>
      </c>
      <c r="G51" s="14" t="str">
        <f t="shared" si="0"/>
        <v>4.43/km</v>
      </c>
      <c r="H51" s="16">
        <f t="shared" si="1"/>
        <v>0.011539351851851846</v>
      </c>
      <c r="I51" s="16">
        <f>F51-INDEX($F$5:$F$84,MATCH(D51,$D$5:$D$84,0))</f>
        <v>0.005324074074074068</v>
      </c>
    </row>
    <row r="52" spans="1:9" ht="15" customHeight="1">
      <c r="A52" s="14">
        <v>48</v>
      </c>
      <c r="B52" s="37" t="s">
        <v>157</v>
      </c>
      <c r="C52" s="37" t="s">
        <v>0</v>
      </c>
      <c r="D52" s="38" t="s">
        <v>58</v>
      </c>
      <c r="E52" s="37" t="s">
        <v>135</v>
      </c>
      <c r="F52" s="39">
        <v>0.032824074074074075</v>
      </c>
      <c r="G52" s="14" t="str">
        <f t="shared" si="0"/>
        <v>4.44/km</v>
      </c>
      <c r="H52" s="16">
        <f t="shared" si="1"/>
        <v>0.011620370370370368</v>
      </c>
      <c r="I52" s="16">
        <f>F52-INDEX($F$5:$F$84,MATCH(D52,$D$5:$D$84,0))</f>
        <v>0.0037384259259259263</v>
      </c>
    </row>
    <row r="53" spans="1:9" ht="15" customHeight="1">
      <c r="A53" s="14">
        <v>49</v>
      </c>
      <c r="B53" s="37" t="s">
        <v>158</v>
      </c>
      <c r="C53" s="37" t="s">
        <v>17</v>
      </c>
      <c r="D53" s="38" t="s">
        <v>48</v>
      </c>
      <c r="E53" s="37" t="s">
        <v>159</v>
      </c>
      <c r="F53" s="39">
        <v>0.03290509259259259</v>
      </c>
      <c r="G53" s="14" t="str">
        <f t="shared" si="0"/>
        <v>4.44/km</v>
      </c>
      <c r="H53" s="16">
        <f t="shared" si="1"/>
        <v>0.011701388888888883</v>
      </c>
      <c r="I53" s="16">
        <f>F53-INDEX($F$5:$F$84,MATCH(D53,$D$5:$D$84,0))</f>
        <v>0.011701388888888883</v>
      </c>
    </row>
    <row r="54" spans="1:9" ht="15" customHeight="1">
      <c r="A54" s="14">
        <v>50</v>
      </c>
      <c r="B54" s="37" t="s">
        <v>160</v>
      </c>
      <c r="C54" s="37" t="s">
        <v>35</v>
      </c>
      <c r="D54" s="38" t="s">
        <v>62</v>
      </c>
      <c r="E54" s="37" t="s">
        <v>133</v>
      </c>
      <c r="F54" s="39">
        <v>0.03319444444444444</v>
      </c>
      <c r="G54" s="14" t="str">
        <f t="shared" si="0"/>
        <v>4.47/km</v>
      </c>
      <c r="H54" s="16">
        <f t="shared" si="1"/>
        <v>0.011990740740740736</v>
      </c>
      <c r="I54" s="16">
        <f>F54-INDEX($F$5:$F$84,MATCH(D54,$D$5:$D$84,0))</f>
        <v>0.007685185185185184</v>
      </c>
    </row>
    <row r="55" spans="1:9" ht="15" customHeight="1">
      <c r="A55" s="14">
        <v>51</v>
      </c>
      <c r="B55" s="37" t="s">
        <v>161</v>
      </c>
      <c r="C55" s="37" t="s">
        <v>25</v>
      </c>
      <c r="D55" s="38" t="s">
        <v>48</v>
      </c>
      <c r="E55" s="37" t="s">
        <v>50</v>
      </c>
      <c r="F55" s="39">
        <v>0.03332175925925926</v>
      </c>
      <c r="G55" s="14" t="str">
        <f t="shared" si="0"/>
        <v>4.48/km</v>
      </c>
      <c r="H55" s="16">
        <f t="shared" si="1"/>
        <v>0.012118055555555552</v>
      </c>
      <c r="I55" s="16">
        <f>F55-INDEX($F$5:$F$84,MATCH(D55,$D$5:$D$84,0))</f>
        <v>0.012118055555555552</v>
      </c>
    </row>
    <row r="56" spans="1:9" ht="15" customHeight="1">
      <c r="A56" s="14">
        <v>52</v>
      </c>
      <c r="B56" s="37" t="s">
        <v>65</v>
      </c>
      <c r="C56" s="37" t="s">
        <v>24</v>
      </c>
      <c r="D56" s="38" t="s">
        <v>48</v>
      </c>
      <c r="E56" s="40" t="s">
        <v>31</v>
      </c>
      <c r="F56" s="39">
        <v>0.03346064814814815</v>
      </c>
      <c r="G56" s="14" t="str">
        <f t="shared" si="0"/>
        <v>4.49/km</v>
      </c>
      <c r="H56" s="16">
        <f t="shared" si="1"/>
        <v>0.012256944444444442</v>
      </c>
      <c r="I56" s="16">
        <f>F56-INDEX($F$5:$F$84,MATCH(D56,$D$5:$D$84,0))</f>
        <v>0.012256944444444442</v>
      </c>
    </row>
    <row r="57" spans="1:9" ht="15" customHeight="1">
      <c r="A57" s="14">
        <v>53</v>
      </c>
      <c r="B57" s="37" t="s">
        <v>162</v>
      </c>
      <c r="C57" s="37" t="s">
        <v>163</v>
      </c>
      <c r="D57" s="38" t="s">
        <v>71</v>
      </c>
      <c r="E57" s="37" t="s">
        <v>78</v>
      </c>
      <c r="F57" s="39">
        <v>0.033761574074074076</v>
      </c>
      <c r="G57" s="14" t="str">
        <f t="shared" si="0"/>
        <v>4.52/km</v>
      </c>
      <c r="H57" s="16">
        <f t="shared" si="1"/>
        <v>0.012557870370370369</v>
      </c>
      <c r="I57" s="16">
        <f>F57-INDEX($F$5:$F$84,MATCH(D57,$D$5:$D$84,0))</f>
        <v>0.006307870370370373</v>
      </c>
    </row>
    <row r="58" spans="1:9" ht="15" customHeight="1">
      <c r="A58" s="14">
        <v>54</v>
      </c>
      <c r="B58" s="37" t="s">
        <v>164</v>
      </c>
      <c r="C58" s="37" t="s">
        <v>42</v>
      </c>
      <c r="D58" s="38" t="s">
        <v>71</v>
      </c>
      <c r="E58" s="37" t="s">
        <v>103</v>
      </c>
      <c r="F58" s="39">
        <v>0.03387731481481481</v>
      </c>
      <c r="G58" s="14" t="str">
        <f t="shared" si="0"/>
        <v>4.53/km</v>
      </c>
      <c r="H58" s="16">
        <f t="shared" si="1"/>
        <v>0.012673611111111104</v>
      </c>
      <c r="I58" s="16">
        <f>F58-INDEX($F$5:$F$84,MATCH(D58,$D$5:$D$84,0))</f>
        <v>0.006423611111111109</v>
      </c>
    </row>
    <row r="59" spans="1:9" ht="15" customHeight="1">
      <c r="A59" s="14">
        <v>55</v>
      </c>
      <c r="B59" s="37" t="s">
        <v>76</v>
      </c>
      <c r="C59" s="37" t="s">
        <v>26</v>
      </c>
      <c r="D59" s="38" t="s">
        <v>55</v>
      </c>
      <c r="E59" s="37" t="s">
        <v>50</v>
      </c>
      <c r="F59" s="39">
        <v>0.03428240740740741</v>
      </c>
      <c r="G59" s="14" t="str">
        <f t="shared" si="0"/>
        <v>4.56/km</v>
      </c>
      <c r="H59" s="16">
        <f t="shared" si="1"/>
        <v>0.0130787037037037</v>
      </c>
      <c r="I59" s="16">
        <f>F59-INDEX($F$5:$F$84,MATCH(D59,$D$5:$D$84,0))</f>
        <v>0.006863425925925922</v>
      </c>
    </row>
    <row r="60" spans="1:9" ht="15" customHeight="1">
      <c r="A60" s="14">
        <v>56</v>
      </c>
      <c r="B60" s="37" t="s">
        <v>84</v>
      </c>
      <c r="C60" s="37" t="s">
        <v>85</v>
      </c>
      <c r="D60" s="38" t="s">
        <v>71</v>
      </c>
      <c r="E60" s="37" t="s">
        <v>54</v>
      </c>
      <c r="F60" s="39">
        <v>0.034305555555555554</v>
      </c>
      <c r="G60" s="14" t="str">
        <f t="shared" si="0"/>
        <v>4.56/km</v>
      </c>
      <c r="H60" s="16">
        <f t="shared" si="1"/>
        <v>0.013101851851851847</v>
      </c>
      <c r="I60" s="16">
        <f>F60-INDEX($F$5:$F$84,MATCH(D60,$D$5:$D$84,0))</f>
        <v>0.006851851851851852</v>
      </c>
    </row>
    <row r="61" spans="1:9" ht="15" customHeight="1">
      <c r="A61" s="14">
        <v>57</v>
      </c>
      <c r="B61" s="40" t="s">
        <v>74</v>
      </c>
      <c r="C61" s="40" t="s">
        <v>30</v>
      </c>
      <c r="D61" s="41" t="s">
        <v>165</v>
      </c>
      <c r="E61" s="42" t="s">
        <v>50</v>
      </c>
      <c r="F61" s="39">
        <v>0.03451388888888889</v>
      </c>
      <c r="G61" s="14" t="str">
        <f t="shared" si="0"/>
        <v>4.58/km</v>
      </c>
      <c r="H61" s="16">
        <f t="shared" si="1"/>
        <v>0.013310185185185185</v>
      </c>
      <c r="I61" s="16">
        <f>F61-INDEX($F$5:$F$84,MATCH(D61,$D$5:$D$84,0))</f>
        <v>0</v>
      </c>
    </row>
    <row r="62" spans="1:9" ht="15" customHeight="1">
      <c r="A62" s="14">
        <v>58</v>
      </c>
      <c r="B62" s="40" t="s">
        <v>166</v>
      </c>
      <c r="C62" s="40" t="s">
        <v>130</v>
      </c>
      <c r="D62" s="41" t="s">
        <v>167</v>
      </c>
      <c r="E62" s="42" t="s">
        <v>103</v>
      </c>
      <c r="F62" s="39">
        <v>0.035196759259259254</v>
      </c>
      <c r="G62" s="14" t="str">
        <f t="shared" si="0"/>
        <v>5.04/km</v>
      </c>
      <c r="H62" s="16">
        <f t="shared" si="1"/>
        <v>0.013993055555555547</v>
      </c>
      <c r="I62" s="16">
        <f>F62-INDEX($F$5:$F$84,MATCH(D62,$D$5:$D$84,0))</f>
        <v>0</v>
      </c>
    </row>
    <row r="63" spans="1:9" ht="15" customHeight="1">
      <c r="A63" s="14">
        <v>59</v>
      </c>
      <c r="B63" s="40" t="s">
        <v>168</v>
      </c>
      <c r="C63" s="40" t="s">
        <v>22</v>
      </c>
      <c r="D63" s="41" t="s">
        <v>169</v>
      </c>
      <c r="E63" s="42" t="s">
        <v>212</v>
      </c>
      <c r="F63" s="39">
        <v>0.03634259259259259</v>
      </c>
      <c r="G63" s="14" t="str">
        <f t="shared" si="0"/>
        <v>5.14/km</v>
      </c>
      <c r="H63" s="16">
        <f t="shared" si="1"/>
        <v>0.015138888888888886</v>
      </c>
      <c r="I63" s="16">
        <f>F63-INDEX($F$5:$F$84,MATCH(D63,$D$5:$D$84,0))</f>
        <v>0</v>
      </c>
    </row>
    <row r="64" spans="1:9" ht="15" customHeight="1">
      <c r="A64" s="14">
        <v>60</v>
      </c>
      <c r="B64" s="40" t="s">
        <v>170</v>
      </c>
      <c r="C64" s="40" t="s">
        <v>22</v>
      </c>
      <c r="D64" s="41" t="s">
        <v>167</v>
      </c>
      <c r="E64" s="42" t="s">
        <v>210</v>
      </c>
      <c r="F64" s="39">
        <v>0.03649305555555555</v>
      </c>
      <c r="G64" s="14" t="str">
        <f t="shared" si="0"/>
        <v>5.15/km</v>
      </c>
      <c r="H64" s="16">
        <f t="shared" si="1"/>
        <v>0.015289351851851842</v>
      </c>
      <c r="I64" s="16">
        <f>F64-INDEX($F$5:$F$84,MATCH(D64,$D$5:$D$84,0))</f>
        <v>0.0012962962962962954</v>
      </c>
    </row>
    <row r="65" spans="1:9" ht="15" customHeight="1">
      <c r="A65" s="25">
        <v>61</v>
      </c>
      <c r="B65" s="47" t="s">
        <v>171</v>
      </c>
      <c r="C65" s="47" t="s">
        <v>172</v>
      </c>
      <c r="D65" s="48" t="s">
        <v>173</v>
      </c>
      <c r="E65" s="49" t="s">
        <v>209</v>
      </c>
      <c r="F65" s="50">
        <v>0.036585648148148145</v>
      </c>
      <c r="G65" s="25" t="str">
        <f t="shared" si="0"/>
        <v>5.16/km</v>
      </c>
      <c r="H65" s="27">
        <f t="shared" si="1"/>
        <v>0.015381944444444438</v>
      </c>
      <c r="I65" s="27">
        <f>F65-INDEX($F$5:$F$84,MATCH(D65,$D$5:$D$84,0))</f>
        <v>0</v>
      </c>
    </row>
    <row r="66" spans="1:9" ht="15" customHeight="1">
      <c r="A66" s="14">
        <v>62</v>
      </c>
      <c r="B66" s="40" t="s">
        <v>174</v>
      </c>
      <c r="C66" s="40" t="s">
        <v>175</v>
      </c>
      <c r="D66" s="41" t="s">
        <v>173</v>
      </c>
      <c r="E66" s="42" t="s">
        <v>213</v>
      </c>
      <c r="F66" s="39">
        <v>0.03685185185185185</v>
      </c>
      <c r="G66" s="14" t="str">
        <f t="shared" si="0"/>
        <v>5.18/km</v>
      </c>
      <c r="H66" s="16">
        <f t="shared" si="1"/>
        <v>0.015648148148148144</v>
      </c>
      <c r="I66" s="16">
        <f>F66-INDEX($F$5:$F$84,MATCH(D66,$D$5:$D$84,0))</f>
        <v>0.000266203703703706</v>
      </c>
    </row>
    <row r="67" spans="1:9" ht="15" customHeight="1">
      <c r="A67" s="14">
        <v>63</v>
      </c>
      <c r="B67" s="40" t="s">
        <v>176</v>
      </c>
      <c r="C67" s="40" t="s">
        <v>15</v>
      </c>
      <c r="D67" s="41" t="s">
        <v>177</v>
      </c>
      <c r="E67" s="42" t="s">
        <v>211</v>
      </c>
      <c r="F67" s="39">
        <v>0.03746527777777778</v>
      </c>
      <c r="G67" s="14" t="str">
        <f t="shared" si="0"/>
        <v>5.24/km</v>
      </c>
      <c r="H67" s="16">
        <f t="shared" si="1"/>
        <v>0.01626157407407407</v>
      </c>
      <c r="I67" s="16">
        <f>F67-INDEX($F$5:$F$84,MATCH(D67,$D$5:$D$84,0))</f>
        <v>0</v>
      </c>
    </row>
    <row r="68" spans="1:9" ht="15" customHeight="1">
      <c r="A68" s="14">
        <v>64</v>
      </c>
      <c r="B68" s="40" t="s">
        <v>178</v>
      </c>
      <c r="C68" s="40" t="s">
        <v>72</v>
      </c>
      <c r="D68" s="41" t="s">
        <v>179</v>
      </c>
      <c r="E68" s="42" t="s">
        <v>211</v>
      </c>
      <c r="F68" s="39">
        <v>0.037488425925925925</v>
      </c>
      <c r="G68" s="14" t="str">
        <f t="shared" si="0"/>
        <v>5.24/km</v>
      </c>
      <c r="H68" s="16">
        <f t="shared" si="1"/>
        <v>0.016284722222222218</v>
      </c>
      <c r="I68" s="16">
        <f>F68-INDEX($F$5:$F$84,MATCH(D68,$D$5:$D$84,0))</f>
        <v>0</v>
      </c>
    </row>
    <row r="69" spans="1:9" ht="15" customHeight="1">
      <c r="A69" s="14">
        <v>65</v>
      </c>
      <c r="B69" s="40" t="s">
        <v>180</v>
      </c>
      <c r="C69" s="40" t="s">
        <v>63</v>
      </c>
      <c r="D69" s="41" t="s">
        <v>181</v>
      </c>
      <c r="E69" s="42" t="s">
        <v>135</v>
      </c>
      <c r="F69" s="39">
        <v>0.037592592592592594</v>
      </c>
      <c r="G69" s="14" t="str">
        <f aca="true" t="shared" si="2" ref="G69:G84">TEXT(INT((HOUR(F69)*3600+MINUTE(F69)*60+SECOND(F69))/$I$3/60),"0")&amp;"."&amp;TEXT(MOD((HOUR(F69)*3600+MINUTE(F69)*60+SECOND(F69))/$I$3,60),"00")&amp;"/km"</f>
        <v>5.25/km</v>
      </c>
      <c r="H69" s="16">
        <f aca="true" t="shared" si="3" ref="H69:H84">F69-$F$5</f>
        <v>0.016388888888888887</v>
      </c>
      <c r="I69" s="16">
        <f>F69-INDEX($F$5:$F$84,MATCH(D69,$D$5:$D$84,0))</f>
        <v>0</v>
      </c>
    </row>
    <row r="70" spans="1:9" ht="15" customHeight="1">
      <c r="A70" s="14">
        <v>66</v>
      </c>
      <c r="B70" s="40" t="s">
        <v>182</v>
      </c>
      <c r="C70" s="40" t="s">
        <v>61</v>
      </c>
      <c r="D70" s="41" t="s">
        <v>183</v>
      </c>
      <c r="E70" s="42" t="s">
        <v>135</v>
      </c>
      <c r="F70" s="39">
        <v>0.03796296296296296</v>
      </c>
      <c r="G70" s="14" t="str">
        <f t="shared" si="2"/>
        <v>5.28/km</v>
      </c>
      <c r="H70" s="16">
        <f t="shared" si="3"/>
        <v>0.016759259259259255</v>
      </c>
      <c r="I70" s="16">
        <f>F70-INDEX($F$5:$F$84,MATCH(D70,$D$5:$D$84,0))</f>
        <v>0</v>
      </c>
    </row>
    <row r="71" spans="1:9" ht="15" customHeight="1">
      <c r="A71" s="14">
        <v>67</v>
      </c>
      <c r="B71" s="40" t="s">
        <v>184</v>
      </c>
      <c r="C71" s="40" t="s">
        <v>21</v>
      </c>
      <c r="D71" s="41" t="s">
        <v>185</v>
      </c>
      <c r="E71" s="42" t="s">
        <v>31</v>
      </c>
      <c r="F71" s="39">
        <v>0.03804398148148148</v>
      </c>
      <c r="G71" s="14" t="str">
        <f t="shared" si="2"/>
        <v>5.29/km</v>
      </c>
      <c r="H71" s="16">
        <f t="shared" si="3"/>
        <v>0.01684027777777777</v>
      </c>
      <c r="I71" s="16">
        <f>F71-INDEX($F$5:$F$84,MATCH(D71,$D$5:$D$84,0))</f>
        <v>0</v>
      </c>
    </row>
    <row r="72" spans="1:9" ht="15" customHeight="1">
      <c r="A72" s="14">
        <v>68</v>
      </c>
      <c r="B72" s="40" t="s">
        <v>186</v>
      </c>
      <c r="C72" s="40" t="s">
        <v>187</v>
      </c>
      <c r="D72" s="41" t="s">
        <v>188</v>
      </c>
      <c r="E72" s="42" t="s">
        <v>103</v>
      </c>
      <c r="F72" s="39">
        <v>0.03877314814814815</v>
      </c>
      <c r="G72" s="14" t="str">
        <f t="shared" si="2"/>
        <v>5.35/km</v>
      </c>
      <c r="H72" s="16">
        <f t="shared" si="3"/>
        <v>0.01756944444444444</v>
      </c>
      <c r="I72" s="16">
        <f>F72-INDEX($F$5:$F$84,MATCH(D72,$D$5:$D$84,0))</f>
        <v>0</v>
      </c>
    </row>
    <row r="73" spans="1:9" ht="15" customHeight="1">
      <c r="A73" s="14">
        <v>69</v>
      </c>
      <c r="B73" s="40" t="s">
        <v>189</v>
      </c>
      <c r="C73" s="40" t="s">
        <v>2</v>
      </c>
      <c r="D73" s="41" t="s">
        <v>188</v>
      </c>
      <c r="E73" s="42" t="s">
        <v>213</v>
      </c>
      <c r="F73" s="39">
        <v>0.03888888888888889</v>
      </c>
      <c r="G73" s="14" t="str">
        <f t="shared" si="2"/>
        <v>5.36/km</v>
      </c>
      <c r="H73" s="16">
        <f t="shared" si="3"/>
        <v>0.017685185185185182</v>
      </c>
      <c r="I73" s="16">
        <f>F73-INDEX($F$5:$F$84,MATCH(D73,$D$5:$D$84,0))</f>
        <v>0.00011574074074074264</v>
      </c>
    </row>
    <row r="74" spans="1:9" ht="15" customHeight="1">
      <c r="A74" s="14">
        <v>70</v>
      </c>
      <c r="B74" s="40" t="s">
        <v>190</v>
      </c>
      <c r="C74" s="40" t="s">
        <v>154</v>
      </c>
      <c r="D74" s="41" t="s">
        <v>173</v>
      </c>
      <c r="E74" s="42" t="s">
        <v>214</v>
      </c>
      <c r="F74" s="39">
        <v>0.03958333333333333</v>
      </c>
      <c r="G74" s="14" t="str">
        <f t="shared" si="2"/>
        <v>5.42/km</v>
      </c>
      <c r="H74" s="16">
        <f t="shared" si="3"/>
        <v>0.018379629629629624</v>
      </c>
      <c r="I74" s="16">
        <f>F74-INDEX($F$5:$F$84,MATCH(D74,$D$5:$D$84,0))</f>
        <v>0.0029976851851851866</v>
      </c>
    </row>
    <row r="75" spans="1:9" ht="15" customHeight="1">
      <c r="A75" s="14">
        <v>71</v>
      </c>
      <c r="B75" s="40" t="s">
        <v>191</v>
      </c>
      <c r="C75" s="40" t="s">
        <v>82</v>
      </c>
      <c r="D75" s="41" t="s">
        <v>188</v>
      </c>
      <c r="E75" s="42" t="s">
        <v>214</v>
      </c>
      <c r="F75" s="39">
        <v>0.03960648148148148</v>
      </c>
      <c r="G75" s="14" t="str">
        <f t="shared" si="2"/>
        <v>5.42/km</v>
      </c>
      <c r="H75" s="16">
        <f t="shared" si="3"/>
        <v>0.01840277777777777</v>
      </c>
      <c r="I75" s="16">
        <f>F75-INDEX($F$5:$F$84,MATCH(D75,$D$5:$D$84,0))</f>
        <v>0.0008333333333333318</v>
      </c>
    </row>
    <row r="76" spans="1:9" ht="15" customHeight="1">
      <c r="A76" s="14">
        <v>72</v>
      </c>
      <c r="B76" s="40" t="s">
        <v>192</v>
      </c>
      <c r="C76" s="40" t="s">
        <v>43</v>
      </c>
      <c r="D76" s="41" t="s">
        <v>193</v>
      </c>
      <c r="E76" s="42" t="s">
        <v>214</v>
      </c>
      <c r="F76" s="39">
        <v>0.03960648148148148</v>
      </c>
      <c r="G76" s="14" t="str">
        <f t="shared" si="2"/>
        <v>5.42/km</v>
      </c>
      <c r="H76" s="16">
        <f t="shared" si="3"/>
        <v>0.01840277777777777</v>
      </c>
      <c r="I76" s="16">
        <f>F76-INDEX($F$5:$F$84,MATCH(D76,$D$5:$D$84,0))</f>
        <v>0</v>
      </c>
    </row>
    <row r="77" spans="1:9" ht="15" customHeight="1">
      <c r="A77" s="25">
        <v>73</v>
      </c>
      <c r="B77" s="47" t="s">
        <v>81</v>
      </c>
      <c r="C77" s="47" t="s">
        <v>30</v>
      </c>
      <c r="D77" s="48" t="s">
        <v>194</v>
      </c>
      <c r="E77" s="49" t="s">
        <v>209</v>
      </c>
      <c r="F77" s="50">
        <v>0.03979166666666666</v>
      </c>
      <c r="G77" s="25" t="str">
        <f t="shared" si="2"/>
        <v>5.44/km</v>
      </c>
      <c r="H77" s="27">
        <f t="shared" si="3"/>
        <v>0.018587962962962955</v>
      </c>
      <c r="I77" s="27">
        <f>F77-INDEX($F$5:$F$84,MATCH(D77,$D$5:$D$84,0))</f>
        <v>0</v>
      </c>
    </row>
    <row r="78" spans="1:9" ht="15" customHeight="1">
      <c r="A78" s="14">
        <v>74</v>
      </c>
      <c r="B78" s="40" t="s">
        <v>195</v>
      </c>
      <c r="C78" s="40" t="s">
        <v>34</v>
      </c>
      <c r="D78" s="41" t="s">
        <v>193</v>
      </c>
      <c r="E78" s="42" t="s">
        <v>214</v>
      </c>
      <c r="F78" s="39">
        <v>0.04025462962962963</v>
      </c>
      <c r="G78" s="14" t="str">
        <f t="shared" si="2"/>
        <v>5.48/km</v>
      </c>
      <c r="H78" s="16">
        <f t="shared" si="3"/>
        <v>0.019050925925925926</v>
      </c>
      <c r="I78" s="16">
        <f>F78-INDEX($F$5:$F$84,MATCH(D78,$D$5:$D$84,0))</f>
        <v>0.0006481481481481546</v>
      </c>
    </row>
    <row r="79" spans="1:9" ht="15" customHeight="1">
      <c r="A79" s="14">
        <v>75</v>
      </c>
      <c r="B79" s="40" t="s">
        <v>196</v>
      </c>
      <c r="C79" s="40" t="s">
        <v>197</v>
      </c>
      <c r="D79" s="41" t="s">
        <v>193</v>
      </c>
      <c r="E79" s="42" t="s">
        <v>214</v>
      </c>
      <c r="F79" s="39">
        <v>0.04025462962962963</v>
      </c>
      <c r="G79" s="14" t="str">
        <f t="shared" si="2"/>
        <v>5.48/km</v>
      </c>
      <c r="H79" s="16">
        <f t="shared" si="3"/>
        <v>0.019050925925925926</v>
      </c>
      <c r="I79" s="16">
        <f>F79-INDEX($F$5:$F$84,MATCH(D79,$D$5:$D$84,0))</f>
        <v>0.0006481481481481546</v>
      </c>
    </row>
    <row r="80" spans="1:9" ht="15" customHeight="1">
      <c r="A80" s="14">
        <v>76</v>
      </c>
      <c r="B80" s="40" t="s">
        <v>198</v>
      </c>
      <c r="C80" s="40" t="s">
        <v>26</v>
      </c>
      <c r="D80" s="41" t="s">
        <v>177</v>
      </c>
      <c r="E80" s="42" t="s">
        <v>31</v>
      </c>
      <c r="F80" s="39">
        <v>0.040324074074074075</v>
      </c>
      <c r="G80" s="14" t="str">
        <f t="shared" si="2"/>
        <v>5.48/km</v>
      </c>
      <c r="H80" s="16">
        <f t="shared" si="3"/>
        <v>0.019120370370370367</v>
      </c>
      <c r="I80" s="16">
        <f>F80-INDEX($F$5:$F$84,MATCH(D80,$D$5:$D$84,0))</f>
        <v>0.0028587962962962968</v>
      </c>
    </row>
    <row r="81" spans="1:9" ht="15" customHeight="1">
      <c r="A81" s="14">
        <v>77</v>
      </c>
      <c r="B81" s="40" t="s">
        <v>199</v>
      </c>
      <c r="C81" s="40" t="s">
        <v>200</v>
      </c>
      <c r="D81" s="41" t="s">
        <v>193</v>
      </c>
      <c r="E81" s="42" t="s">
        <v>103</v>
      </c>
      <c r="F81" s="39">
        <v>0.041157407407407406</v>
      </c>
      <c r="G81" s="14" t="str">
        <f t="shared" si="2"/>
        <v>5.56/km</v>
      </c>
      <c r="H81" s="16">
        <f t="shared" si="3"/>
        <v>0.0199537037037037</v>
      </c>
      <c r="I81" s="16">
        <f>F81-INDEX($F$5:$F$84,MATCH(D81,$D$5:$D$84,0))</f>
        <v>0.0015509259259259278</v>
      </c>
    </row>
    <row r="82" spans="1:9" ht="15" customHeight="1">
      <c r="A82" s="14">
        <v>78</v>
      </c>
      <c r="B82" s="40" t="s">
        <v>201</v>
      </c>
      <c r="C82" s="40" t="s">
        <v>20</v>
      </c>
      <c r="D82" s="41" t="s">
        <v>202</v>
      </c>
      <c r="E82" s="42" t="s">
        <v>155</v>
      </c>
      <c r="F82" s="39">
        <v>0.043009259259259254</v>
      </c>
      <c r="G82" s="14" t="str">
        <f t="shared" si="2"/>
        <v>6.12/km</v>
      </c>
      <c r="H82" s="16">
        <f t="shared" si="3"/>
        <v>0.021805555555555547</v>
      </c>
      <c r="I82" s="16">
        <f>F82-INDEX($F$5:$F$84,MATCH(D82,$D$5:$D$84,0))</f>
        <v>0</v>
      </c>
    </row>
    <row r="83" spans="1:9" ht="15" customHeight="1">
      <c r="A83" s="14">
        <v>79</v>
      </c>
      <c r="B83" s="40" t="s">
        <v>203</v>
      </c>
      <c r="C83" s="40" t="s">
        <v>43</v>
      </c>
      <c r="D83" s="41" t="s">
        <v>188</v>
      </c>
      <c r="E83" s="42" t="s">
        <v>139</v>
      </c>
      <c r="F83" s="39">
        <v>0.04329861111111111</v>
      </c>
      <c r="G83" s="14" t="str">
        <f t="shared" si="2"/>
        <v>6.14/km</v>
      </c>
      <c r="H83" s="16">
        <f t="shared" si="3"/>
        <v>0.0220949074074074</v>
      </c>
      <c r="I83" s="16">
        <f>F83-INDEX($F$5:$F$84,MATCH(D83,$D$5:$D$84,0))</f>
        <v>0.00452546296296296</v>
      </c>
    </row>
    <row r="84" spans="1:9" ht="15" customHeight="1">
      <c r="A84" s="18">
        <v>80</v>
      </c>
      <c r="B84" s="43" t="s">
        <v>204</v>
      </c>
      <c r="C84" s="43" t="s">
        <v>38</v>
      </c>
      <c r="D84" s="44" t="s">
        <v>205</v>
      </c>
      <c r="E84" s="45" t="s">
        <v>215</v>
      </c>
      <c r="F84" s="46">
        <v>0.04329861111111111</v>
      </c>
      <c r="G84" s="18" t="str">
        <f t="shared" si="2"/>
        <v>6.14/km</v>
      </c>
      <c r="H84" s="20">
        <f t="shared" si="3"/>
        <v>0.0220949074074074</v>
      </c>
      <c r="I84" s="20">
        <f>F84-INDEX($F$5:$F$84,MATCH(D84,$D$5:$D$84,0))</f>
        <v>0</v>
      </c>
    </row>
  </sheetData>
  <autoFilter ref="A4:I84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Corsa Futurista</v>
      </c>
      <c r="B1" s="32"/>
      <c r="C1" s="32"/>
    </row>
    <row r="2" spans="1:3" ht="42" customHeight="1">
      <c r="A2" s="33" t="str">
        <f>Individuale!A3&amp;" km. "&amp;Individuale!I3</f>
        <v>Pineta di Castel Porziano - Roma (RM) Italia - Giovedì 31/10/2013 km. 10</v>
      </c>
      <c r="B2" s="33"/>
      <c r="C2" s="33"/>
    </row>
    <row r="3" spans="1:3" ht="24.75" customHeight="1">
      <c r="A3" s="21" t="s">
        <v>5</v>
      </c>
      <c r="B3" s="22" t="s">
        <v>9</v>
      </c>
      <c r="C3" s="22" t="s">
        <v>3</v>
      </c>
    </row>
    <row r="4" spans="1:3" ht="15" customHeight="1">
      <c r="A4" s="10">
        <v>1</v>
      </c>
      <c r="B4" s="11" t="s">
        <v>103</v>
      </c>
      <c r="C4" s="23">
        <v>11</v>
      </c>
    </row>
    <row r="5" spans="1:3" ht="15" customHeight="1">
      <c r="A5" s="14">
        <v>2</v>
      </c>
      <c r="B5" s="15" t="s">
        <v>50</v>
      </c>
      <c r="C5" s="24">
        <v>7</v>
      </c>
    </row>
    <row r="6" spans="1:3" ht="15" customHeight="1">
      <c r="A6" s="14">
        <v>3</v>
      </c>
      <c r="B6" s="15" t="s">
        <v>31</v>
      </c>
      <c r="C6" s="24">
        <v>6</v>
      </c>
    </row>
    <row r="7" spans="1:3" ht="15" customHeight="1">
      <c r="A7" s="14">
        <v>4</v>
      </c>
      <c r="B7" s="15" t="s">
        <v>135</v>
      </c>
      <c r="C7" s="24">
        <v>5</v>
      </c>
    </row>
    <row r="8" spans="1:3" ht="15" customHeight="1">
      <c r="A8" s="14">
        <v>5</v>
      </c>
      <c r="B8" s="15" t="s">
        <v>214</v>
      </c>
      <c r="C8" s="24">
        <v>5</v>
      </c>
    </row>
    <row r="9" spans="1:3" ht="15" customHeight="1">
      <c r="A9" s="14">
        <v>6</v>
      </c>
      <c r="B9" s="15" t="s">
        <v>104</v>
      </c>
      <c r="C9" s="24">
        <v>4</v>
      </c>
    </row>
    <row r="10" spans="1:3" ht="15" customHeight="1">
      <c r="A10" s="14">
        <v>7</v>
      </c>
      <c r="B10" s="15" t="s">
        <v>49</v>
      </c>
      <c r="C10" s="24">
        <v>4</v>
      </c>
    </row>
    <row r="11" spans="1:3" ht="15" customHeight="1">
      <c r="A11" s="25">
        <v>8</v>
      </c>
      <c r="B11" s="26" t="s">
        <v>209</v>
      </c>
      <c r="C11" s="28">
        <v>2</v>
      </c>
    </row>
    <row r="12" spans="1:3" ht="15" customHeight="1">
      <c r="A12" s="14">
        <v>9</v>
      </c>
      <c r="B12" s="15" t="s">
        <v>139</v>
      </c>
      <c r="C12" s="24">
        <v>2</v>
      </c>
    </row>
    <row r="13" spans="1:3" ht="15" customHeight="1">
      <c r="A13" s="14">
        <v>10</v>
      </c>
      <c r="B13" s="15" t="s">
        <v>213</v>
      </c>
      <c r="C13" s="24">
        <v>2</v>
      </c>
    </row>
    <row r="14" spans="1:3" ht="15" customHeight="1">
      <c r="A14" s="14">
        <v>11</v>
      </c>
      <c r="B14" s="15" t="s">
        <v>155</v>
      </c>
      <c r="C14" s="24">
        <v>2</v>
      </c>
    </row>
    <row r="15" spans="1:3" ht="15" customHeight="1">
      <c r="A15" s="14">
        <v>12</v>
      </c>
      <c r="B15" s="15" t="s">
        <v>78</v>
      </c>
      <c r="C15" s="24">
        <v>2</v>
      </c>
    </row>
    <row r="16" spans="1:3" ht="15" customHeight="1">
      <c r="A16" s="14">
        <v>13</v>
      </c>
      <c r="B16" s="15" t="s">
        <v>133</v>
      </c>
      <c r="C16" s="24">
        <v>2</v>
      </c>
    </row>
    <row r="17" spans="1:3" ht="15" customHeight="1">
      <c r="A17" s="14">
        <v>14</v>
      </c>
      <c r="B17" s="15" t="s">
        <v>45</v>
      </c>
      <c r="C17" s="24">
        <v>2</v>
      </c>
    </row>
    <row r="18" spans="1:3" ht="15" customHeight="1">
      <c r="A18" s="14">
        <v>15</v>
      </c>
      <c r="B18" s="15" t="s">
        <v>211</v>
      </c>
      <c r="C18" s="24">
        <v>2</v>
      </c>
    </row>
    <row r="19" spans="1:3" ht="15" customHeight="1">
      <c r="A19" s="14">
        <v>16</v>
      </c>
      <c r="B19" s="15" t="s">
        <v>144</v>
      </c>
      <c r="C19" s="24">
        <v>1</v>
      </c>
    </row>
    <row r="20" spans="1:3" ht="15" customHeight="1">
      <c r="A20" s="14">
        <v>17</v>
      </c>
      <c r="B20" s="15" t="s">
        <v>210</v>
      </c>
      <c r="C20" s="24">
        <v>1</v>
      </c>
    </row>
    <row r="21" spans="1:3" ht="15" customHeight="1">
      <c r="A21" s="14">
        <v>18</v>
      </c>
      <c r="B21" s="15" t="s">
        <v>212</v>
      </c>
      <c r="C21" s="24">
        <v>1</v>
      </c>
    </row>
    <row r="22" spans="1:3" ht="15" customHeight="1">
      <c r="A22" s="14">
        <v>19</v>
      </c>
      <c r="B22" s="15" t="s">
        <v>91</v>
      </c>
      <c r="C22" s="24">
        <v>1</v>
      </c>
    </row>
    <row r="23" spans="1:3" ht="15" customHeight="1">
      <c r="A23" s="14">
        <v>20</v>
      </c>
      <c r="B23" s="15" t="s">
        <v>142</v>
      </c>
      <c r="C23" s="24">
        <v>1</v>
      </c>
    </row>
    <row r="24" spans="1:3" ht="15" customHeight="1">
      <c r="A24" s="14">
        <v>21</v>
      </c>
      <c r="B24" s="15" t="s">
        <v>106</v>
      </c>
      <c r="C24" s="24">
        <v>1</v>
      </c>
    </row>
    <row r="25" spans="1:3" ht="15" customHeight="1">
      <c r="A25" s="14">
        <v>22</v>
      </c>
      <c r="B25" s="15" t="s">
        <v>100</v>
      </c>
      <c r="C25" s="24">
        <v>1</v>
      </c>
    </row>
    <row r="26" spans="1:3" ht="15" customHeight="1">
      <c r="A26" s="14">
        <v>23</v>
      </c>
      <c r="B26" s="15" t="s">
        <v>88</v>
      </c>
      <c r="C26" s="24">
        <v>1</v>
      </c>
    </row>
    <row r="27" spans="1:3" ht="15" customHeight="1">
      <c r="A27" s="14">
        <v>24</v>
      </c>
      <c r="B27" s="15" t="s">
        <v>122</v>
      </c>
      <c r="C27" s="24">
        <v>1</v>
      </c>
    </row>
    <row r="28" spans="1:3" ht="15" customHeight="1">
      <c r="A28" s="14">
        <v>25</v>
      </c>
      <c r="B28" s="15" t="s">
        <v>101</v>
      </c>
      <c r="C28" s="24">
        <v>1</v>
      </c>
    </row>
    <row r="29" spans="1:3" ht="15" customHeight="1">
      <c r="A29" s="14">
        <v>26</v>
      </c>
      <c r="B29" s="15" t="s">
        <v>116</v>
      </c>
      <c r="C29" s="24">
        <v>1</v>
      </c>
    </row>
    <row r="30" spans="1:3" ht="15" customHeight="1">
      <c r="A30" s="14">
        <v>27</v>
      </c>
      <c r="B30" s="15" t="s">
        <v>54</v>
      </c>
      <c r="C30" s="24">
        <v>1</v>
      </c>
    </row>
    <row r="31" spans="1:3" ht="15" customHeight="1">
      <c r="A31" s="14">
        <v>28</v>
      </c>
      <c r="B31" s="15" t="s">
        <v>215</v>
      </c>
      <c r="C31" s="24">
        <v>1</v>
      </c>
    </row>
    <row r="32" spans="1:3" ht="15" customHeight="1">
      <c r="A32" s="14">
        <v>29</v>
      </c>
      <c r="B32" s="15" t="s">
        <v>94</v>
      </c>
      <c r="C32" s="24">
        <v>1</v>
      </c>
    </row>
    <row r="33" spans="1:3" ht="15" customHeight="1">
      <c r="A33" s="14">
        <v>30</v>
      </c>
      <c r="B33" s="15" t="s">
        <v>97</v>
      </c>
      <c r="C33" s="24">
        <v>1</v>
      </c>
    </row>
    <row r="34" spans="1:3" ht="15" customHeight="1">
      <c r="A34" s="14">
        <v>31</v>
      </c>
      <c r="B34" s="15" t="s">
        <v>114</v>
      </c>
      <c r="C34" s="24">
        <v>1</v>
      </c>
    </row>
    <row r="35" spans="1:3" ht="15" customHeight="1">
      <c r="A35" s="14">
        <v>32</v>
      </c>
      <c r="B35" s="15" t="s">
        <v>83</v>
      </c>
      <c r="C35" s="24">
        <v>1</v>
      </c>
    </row>
    <row r="36" spans="1:3" ht="15" customHeight="1">
      <c r="A36" s="14">
        <v>33</v>
      </c>
      <c r="B36" s="15" t="s">
        <v>110</v>
      </c>
      <c r="C36" s="24">
        <v>1</v>
      </c>
    </row>
    <row r="37" spans="1:3" ht="15" customHeight="1">
      <c r="A37" s="14">
        <v>34</v>
      </c>
      <c r="B37" s="15" t="s">
        <v>70</v>
      </c>
      <c r="C37" s="24">
        <v>1</v>
      </c>
    </row>
    <row r="38" spans="1:3" ht="15" customHeight="1">
      <c r="A38" s="14">
        <v>35</v>
      </c>
      <c r="B38" s="15" t="s">
        <v>124</v>
      </c>
      <c r="C38" s="24">
        <v>1</v>
      </c>
    </row>
    <row r="39" spans="1:3" ht="15" customHeight="1">
      <c r="A39" s="14">
        <v>36</v>
      </c>
      <c r="B39" s="15" t="s">
        <v>126</v>
      </c>
      <c r="C39" s="24">
        <v>1</v>
      </c>
    </row>
    <row r="40" spans="1:3" ht="15" customHeight="1">
      <c r="A40" s="18">
        <v>37</v>
      </c>
      <c r="B40" s="19" t="s">
        <v>159</v>
      </c>
      <c r="C40" s="51">
        <v>1</v>
      </c>
    </row>
    <row r="41" ht="12.75">
      <c r="C41" s="2">
        <f>SUM(C4:C40)</f>
        <v>80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2013-11-18T11:03:31Z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