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'Individuale'!$A$4:$I$63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<sst xmlns="http://schemas.openxmlformats.org/spreadsheetml/2006/main" count="266" uniqueCount="142">
  <si>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</si>
  <si>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</si>
  <si>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</si>
  <si>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</si>
  <si>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</si>
  <si>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</si>
  <si>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</si>
  <si>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</si>
  <si>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</si>
  <si>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</si>
  <si>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</si>
  <si>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MARCO</t>
  </si>
  <si>
    <t>ANTONIO</t>
  </si>
  <si>
    <t>FRANCESCO</t>
  </si>
  <si>
    <t>MARIO</t>
  </si>
  <si>
    <t>CLAUDIO</t>
  </si>
  <si>
    <t>MICHELE</t>
  </si>
  <si>
    <t>MASSIMILIANO</t>
  </si>
  <si>
    <t>FRANCO</t>
  </si>
  <si>
    <t>CRISTIANO</t>
  </si>
  <si>
    <t>GIANNI</t>
  </si>
  <si>
    <t>VINCENZO</t>
  </si>
  <si>
    <t>GIUSEPPE</t>
  </si>
  <si>
    <t>SIMONE</t>
  </si>
  <si>
    <t>MARCELLO</t>
  </si>
  <si>
    <t>ALBERTO</t>
  </si>
  <si>
    <t>AGOSTINO</t>
  </si>
  <si>
    <t>TOMASSI</t>
  </si>
  <si>
    <t>FLAVIO</t>
  </si>
  <si>
    <t>TURCHETTA</t>
  </si>
  <si>
    <t>SM40</t>
  </si>
  <si>
    <t>A.S.D. POL. CIOCIARA A.FAVA</t>
  </si>
  <si>
    <t>BRANCATO</t>
  </si>
  <si>
    <t>SM</t>
  </si>
  <si>
    <t>ATL. COLLEFERRO SEGNI</t>
  </si>
  <si>
    <t>MATTACOLA</t>
  </si>
  <si>
    <t>GIOVANNI</t>
  </si>
  <si>
    <t>SM55</t>
  </si>
  <si>
    <t>DI MANNO</t>
  </si>
  <si>
    <t>SM45</t>
  </si>
  <si>
    <t>ATL. AMATORI FIAT CASSINO</t>
  </si>
  <si>
    <t>D'AMICO</t>
  </si>
  <si>
    <t>IVAN</t>
  </si>
  <si>
    <t>APROCIS RUNNERS TEAM</t>
  </si>
  <si>
    <t>CAVALLARO</t>
  </si>
  <si>
    <t>FERDINANDI</t>
  </si>
  <si>
    <t>PARISI</t>
  </si>
  <si>
    <t>MAGNO ROBERTO</t>
  </si>
  <si>
    <t>PERSECHINI</t>
  </si>
  <si>
    <t>FILIPPO</t>
  </si>
  <si>
    <t>BARILONE</t>
  </si>
  <si>
    <t>GIANFRANCO</t>
  </si>
  <si>
    <t>ASD POD. LUCO DEI MARZI</t>
  </si>
  <si>
    <t>FEDELE</t>
  </si>
  <si>
    <t>ASD SORA RUNNERS CLUB</t>
  </si>
  <si>
    <t>ZONFRILLI</t>
  </si>
  <si>
    <t>VITTORIO</t>
  </si>
  <si>
    <t>SM35</t>
  </si>
  <si>
    <t>DI PRINCIPE</t>
  </si>
  <si>
    <t>PATRIZIA</t>
  </si>
  <si>
    <t>SF40</t>
  </si>
  <si>
    <t>ATL. OLIMPIC MARINA</t>
  </si>
  <si>
    <t>TRIMARCHI</t>
  </si>
  <si>
    <t>COZZOLINO</t>
  </si>
  <si>
    <t>SM50</t>
  </si>
  <si>
    <t>SECONDI</t>
  </si>
  <si>
    <t>NESTOR</t>
  </si>
  <si>
    <t>REA</t>
  </si>
  <si>
    <t>ONORIO</t>
  </si>
  <si>
    <t>FIORINI</t>
  </si>
  <si>
    <t>FELICE</t>
  </si>
  <si>
    <t>SM60</t>
  </si>
  <si>
    <t>ROTONDO</t>
  </si>
  <si>
    <t>MARSELLA</t>
  </si>
  <si>
    <t>BRUNO</t>
  </si>
  <si>
    <t>ALONZI</t>
  </si>
  <si>
    <t>PODISTICA DEI FIORI</t>
  </si>
  <si>
    <t>MEQUIO</t>
  </si>
  <si>
    <t>A.S.D. CORRIALVITO</t>
  </si>
  <si>
    <t>LIACI</t>
  </si>
  <si>
    <t>VENTURINO</t>
  </si>
  <si>
    <t>SM65</t>
  </si>
  <si>
    <t>CUS CASSINO</t>
  </si>
  <si>
    <t>BONAVENIA</t>
  </si>
  <si>
    <t>DI PALMA</t>
  </si>
  <si>
    <t>VELLUCCI</t>
  </si>
  <si>
    <t>SAVONA</t>
  </si>
  <si>
    <t>CANCELLI</t>
  </si>
  <si>
    <t>DRAGONE</t>
  </si>
  <si>
    <t>CARRARA</t>
  </si>
  <si>
    <t>TERESA</t>
  </si>
  <si>
    <t>SF35</t>
  </si>
  <si>
    <t>ASD CENTRO FITNESS MONTELLO</t>
  </si>
  <si>
    <t>NOTARANGELO</t>
  </si>
  <si>
    <t>TIZIANO</t>
  </si>
  <si>
    <t>GISMONDI</t>
  </si>
  <si>
    <t>SONIA</t>
  </si>
  <si>
    <t>ASD ATLETICA ARCE</t>
  </si>
  <si>
    <t>ZEOLLA</t>
  </si>
  <si>
    <t>LORENZO</t>
  </si>
  <si>
    <t>DI SOTTO</t>
  </si>
  <si>
    <t>MAURIZIO</t>
  </si>
  <si>
    <t>BUTNARU</t>
  </si>
  <si>
    <t>MARIUS IULIAN</t>
  </si>
  <si>
    <t>CAPASSO</t>
  </si>
  <si>
    <t>MARTINI</t>
  </si>
  <si>
    <t>PAOLO</t>
  </si>
  <si>
    <t>D'AGUANNO</t>
  </si>
  <si>
    <t>IANNARELLI</t>
  </si>
  <si>
    <t>MATTIA</t>
  </si>
  <si>
    <t>ARCARO</t>
  </si>
  <si>
    <t>RUNCARD</t>
  </si>
  <si>
    <t>RODI</t>
  </si>
  <si>
    <t>JESSICA</t>
  </si>
  <si>
    <t>SF</t>
  </si>
  <si>
    <t>GERMANI</t>
  </si>
  <si>
    <t>LUCA</t>
  </si>
  <si>
    <t>GARRITANO</t>
  </si>
  <si>
    <t>VALENTINA</t>
  </si>
  <si>
    <t>SPADA</t>
  </si>
  <si>
    <t>MAURO</t>
  </si>
  <si>
    <t>RISI</t>
  </si>
  <si>
    <t>ANGELO</t>
  </si>
  <si>
    <t>FRAGNOLI</t>
  </si>
  <si>
    <t>FABIOLA</t>
  </si>
  <si>
    <t>SF45</t>
  </si>
  <si>
    <t>POLSINELLI</t>
  </si>
  <si>
    <t>ANNA FELICITA</t>
  </si>
  <si>
    <t>SF50</t>
  </si>
  <si>
    <t>CELLETTI</t>
  </si>
  <si>
    <t>SF55</t>
  </si>
  <si>
    <t>GIANNITELLI</t>
  </si>
  <si>
    <t>ESPOSITO</t>
  </si>
  <si>
    <t>MARIA GRAZIA</t>
  </si>
  <si>
    <t>LJILJANIC</t>
  </si>
  <si>
    <t>MIROSLAV</t>
  </si>
  <si>
    <t>SACCO</t>
  </si>
  <si>
    <t>LOLLO</t>
  </si>
  <si>
    <t>Corri Belmonte Castello</t>
  </si>
  <si>
    <t>2ª edizione</t>
  </si>
  <si>
    <t>Belmonte Castello (FR) Italia - Venerdì 02/06/2017</t>
  </si>
  <si>
    <t>INDIVIDUALE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</si>
</sst>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  <numFmt numFmtId="179" formatCode="_-[$€-2]\ * #,##0.00_-;\-[$€-2]\ * #,##0.00_-;_-[$€-2]\ * &quot;-&quot;??_-"/>
    <numFmt numFmtId="180" formatCode="[$-F400]h:mm:ss\ AM/PM"/>
    <numFmt numFmtId="181" formatCode="h:mm:ss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1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13" fillId="3" borderId="0" applyNumberFormat="0" applyBorder="0" applyAlignment="0" applyProtection="0"/>
    <xf numFmtId="0" fontId="33" fillId="4" borderId="0" applyNumberFormat="0" applyBorder="0" applyAlignment="0" applyProtection="0"/>
    <xf numFmtId="0" fontId="13" fillId="5" borderId="0" applyNumberFormat="0" applyBorder="0" applyAlignment="0" applyProtection="0"/>
    <xf numFmtId="0" fontId="33" fillId="6" borderId="0" applyNumberFormat="0" applyBorder="0" applyAlignment="0" applyProtection="0"/>
    <xf numFmtId="0" fontId="13" fillId="7" borderId="0" applyNumberFormat="0" applyBorder="0" applyAlignment="0" applyProtection="0"/>
    <xf numFmtId="0" fontId="33" fillId="8" borderId="0" applyNumberFormat="0" applyBorder="0" applyAlignment="0" applyProtection="0"/>
    <xf numFmtId="0" fontId="13" fillId="9" borderId="0" applyNumberFormat="0" applyBorder="0" applyAlignment="0" applyProtection="0"/>
    <xf numFmtId="0" fontId="33" fillId="10" borderId="0" applyNumberFormat="0" applyBorder="0" applyAlignment="0" applyProtection="0"/>
    <xf numFmtId="0" fontId="13" fillId="11" borderId="0" applyNumberFormat="0" applyBorder="0" applyAlignment="0" applyProtection="0"/>
    <xf numFmtId="0" fontId="33" fillId="12" borderId="0" applyNumberFormat="0" applyBorder="0" applyAlignment="0" applyProtection="0"/>
    <xf numFmtId="0" fontId="13" fillId="13" borderId="0" applyNumberFormat="0" applyBorder="0" applyAlignment="0" applyProtection="0"/>
    <xf numFmtId="0" fontId="33" fillId="14" borderId="0" applyNumberFormat="0" applyBorder="0" applyAlignment="0" applyProtection="0"/>
    <xf numFmtId="0" fontId="13" fillId="15" borderId="0" applyNumberFormat="0" applyBorder="0" applyAlignment="0" applyProtection="0"/>
    <xf numFmtId="0" fontId="33" fillId="16" borderId="0" applyNumberFormat="0" applyBorder="0" applyAlignment="0" applyProtection="0"/>
    <xf numFmtId="0" fontId="13" fillId="17" borderId="0" applyNumberFormat="0" applyBorder="0" applyAlignment="0" applyProtection="0"/>
    <xf numFmtId="0" fontId="33" fillId="18" borderId="0" applyNumberFormat="0" applyBorder="0" applyAlignment="0" applyProtection="0"/>
    <xf numFmtId="0" fontId="13" fillId="19" borderId="0" applyNumberFormat="0" applyBorder="0" applyAlignment="0" applyProtection="0"/>
    <xf numFmtId="0" fontId="33" fillId="20" borderId="0" applyNumberFormat="0" applyBorder="0" applyAlignment="0" applyProtection="0"/>
    <xf numFmtId="0" fontId="13" fillId="9" borderId="0" applyNumberFormat="0" applyBorder="0" applyAlignment="0" applyProtection="0"/>
    <xf numFmtId="0" fontId="33" fillId="21" borderId="0" applyNumberFormat="0" applyBorder="0" applyAlignment="0" applyProtection="0"/>
    <xf numFmtId="0" fontId="13" fillId="15" borderId="0" applyNumberFormat="0" applyBorder="0" applyAlignment="0" applyProtection="0"/>
    <xf numFmtId="0" fontId="33" fillId="22" borderId="0" applyNumberFormat="0" applyBorder="0" applyAlignment="0" applyProtection="0"/>
    <xf numFmtId="0" fontId="13" fillId="23" borderId="0" applyNumberFormat="0" applyBorder="0" applyAlignment="0" applyProtection="0"/>
    <xf numFmtId="0" fontId="34" fillId="24" borderId="0" applyNumberFormat="0" applyBorder="0" applyAlignment="0" applyProtection="0"/>
    <xf numFmtId="0" fontId="14" fillId="25" borderId="0" applyNumberFormat="0" applyBorder="0" applyAlignment="0" applyProtection="0"/>
    <xf numFmtId="0" fontId="34" fillId="26" borderId="0" applyNumberFormat="0" applyBorder="0" applyAlignment="0" applyProtection="0"/>
    <xf numFmtId="0" fontId="14" fillId="17" borderId="0" applyNumberFormat="0" applyBorder="0" applyAlignment="0" applyProtection="0"/>
    <xf numFmtId="0" fontId="34" fillId="27" borderId="0" applyNumberFormat="0" applyBorder="0" applyAlignment="0" applyProtection="0"/>
    <xf numFmtId="0" fontId="14" fillId="19" borderId="0" applyNumberFormat="0" applyBorder="0" applyAlignment="0" applyProtection="0"/>
    <xf numFmtId="0" fontId="34" fillId="28" borderId="0" applyNumberFormat="0" applyBorder="0" applyAlignment="0" applyProtection="0"/>
    <xf numFmtId="0" fontId="14" fillId="29" borderId="0" applyNumberFormat="0" applyBorder="0" applyAlignment="0" applyProtection="0"/>
    <xf numFmtId="0" fontId="34" fillId="30" borderId="0" applyNumberFormat="0" applyBorder="0" applyAlignment="0" applyProtection="0"/>
    <xf numFmtId="0" fontId="14" fillId="31" borderId="0" applyNumberFormat="0" applyBorder="0" applyAlignment="0" applyProtection="0"/>
    <xf numFmtId="0" fontId="34" fillId="32" borderId="0" applyNumberFormat="0" applyBorder="0" applyAlignment="0" applyProtection="0"/>
    <xf numFmtId="0" fontId="14" fillId="33" borderId="0" applyNumberFormat="0" applyBorder="0" applyAlignment="0" applyProtection="0"/>
    <xf numFmtId="0" fontId="35" fillId="34" borderId="1" applyNumberFormat="0" applyAlignment="0" applyProtection="0"/>
    <xf numFmtId="0" fontId="15" fillId="35" borderId="2" applyNumberFormat="0" applyAlignment="0" applyProtection="0"/>
    <xf numFmtId="0" fontId="36" fillId="0" borderId="3" applyNumberFormat="0" applyFill="0" applyAlignment="0" applyProtection="0"/>
    <xf numFmtId="0" fontId="16" fillId="0" borderId="4" applyNumberFormat="0" applyFill="0" applyAlignment="0" applyProtection="0"/>
    <xf numFmtId="0" fontId="37" fillId="36" borderId="5" applyNumberFormat="0" applyAlignment="0" applyProtection="0"/>
    <xf numFmtId="0" fontId="17" fillId="37" borderId="6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14" fillId="39" borderId="0" applyNumberFormat="0" applyBorder="0" applyAlignment="0" applyProtection="0"/>
    <xf numFmtId="0" fontId="34" fillId="40" borderId="0" applyNumberFormat="0" applyBorder="0" applyAlignment="0" applyProtection="0"/>
    <xf numFmtId="0" fontId="14" fillId="41" borderId="0" applyNumberFormat="0" applyBorder="0" applyAlignment="0" applyProtection="0"/>
    <xf numFmtId="0" fontId="34" fillId="42" borderId="0" applyNumberFormat="0" applyBorder="0" applyAlignment="0" applyProtection="0"/>
    <xf numFmtId="0" fontId="14" fillId="43" borderId="0" applyNumberFormat="0" applyBorder="0" applyAlignment="0" applyProtection="0"/>
    <xf numFmtId="0" fontId="34" fillId="44" borderId="0" applyNumberFormat="0" applyBorder="0" applyAlignment="0" applyProtection="0"/>
    <xf numFmtId="0" fontId="14" fillId="29" borderId="0" applyNumberFormat="0" applyBorder="0" applyAlignment="0" applyProtection="0"/>
    <xf numFmtId="0" fontId="34" fillId="45" borderId="0" applyNumberFormat="0" applyBorder="0" applyAlignment="0" applyProtection="0"/>
    <xf numFmtId="0" fontId="14" fillId="31" borderId="0" applyNumberFormat="0" applyBorder="0" applyAlignment="0" applyProtection="0"/>
    <xf numFmtId="0" fontId="34" fillId="46" borderId="0" applyNumberFormat="0" applyBorder="0" applyAlignment="0" applyProtection="0"/>
    <xf numFmtId="0" fontId="14" fillId="47" borderId="0" applyNumberFormat="0" applyBorder="0" applyAlignment="0" applyProtection="0"/>
    <xf numFmtId="179" fontId="0" fillId="0" borderId="0" applyFont="0" applyFill="0" applyBorder="0" applyAlignment="0" applyProtection="0"/>
    <xf numFmtId="0" fontId="38" fillId="48" borderId="1" applyNumberFormat="0" applyAlignment="0" applyProtection="0"/>
    <xf numFmtId="0" fontId="18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49" borderId="0" applyNumberFormat="0" applyBorder="0" applyAlignment="0" applyProtection="0"/>
    <xf numFmtId="0" fontId="19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51" borderId="7" applyNumberFormat="0" applyFont="0" applyAlignment="0" applyProtection="0"/>
    <xf numFmtId="0" fontId="33" fillId="51" borderId="7" applyNumberFormat="0" applyFont="0" applyAlignment="0" applyProtection="0"/>
    <xf numFmtId="0" fontId="0" fillId="52" borderId="8" applyNumberFormat="0" applyAlignment="0" applyProtection="0"/>
    <xf numFmtId="0" fontId="40" fillId="34" borderId="9" applyNumberFormat="0" applyAlignment="0" applyProtection="0"/>
    <xf numFmtId="0" fontId="20" fillId="35" borderId="10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24" fillId="0" borderId="12" applyNumberFormat="0" applyFill="0" applyAlignment="0" applyProtection="0"/>
    <xf numFmtId="0" fontId="45" fillId="0" borderId="13" applyNumberFormat="0" applyFill="0" applyAlignment="0" applyProtection="0"/>
    <xf numFmtId="0" fontId="25" fillId="0" borderId="14" applyNumberFormat="0" applyFill="0" applyAlignment="0" applyProtection="0"/>
    <xf numFmtId="0" fontId="46" fillId="0" borderId="15" applyNumberFormat="0" applyFill="0" applyAlignment="0" applyProtection="0"/>
    <xf numFmtId="0" fontId="26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7" applyNumberFormat="0" applyFill="0" applyAlignment="0" applyProtection="0"/>
    <xf numFmtId="0" fontId="27" fillId="0" borderId="18" applyNumberFormat="0" applyFill="0" applyAlignment="0" applyProtection="0"/>
    <xf numFmtId="0" fontId="49" fillId="53" borderId="0" applyNumberFormat="0" applyBorder="0" applyAlignment="0" applyProtection="0"/>
    <xf numFmtId="0" fontId="28" fillId="5" borderId="0" applyNumberFormat="0" applyBorder="0" applyAlignment="0" applyProtection="0"/>
    <xf numFmtId="0" fontId="50" fillId="54" borderId="0" applyNumberFormat="0" applyBorder="0" applyAlignment="0" applyProtection="0"/>
    <xf numFmtId="0" fontId="29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31" fillId="0" borderId="22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vertical="center"/>
    </xf>
    <xf numFmtId="0" fontId="31" fillId="0" borderId="24" xfId="0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vertical="center"/>
    </xf>
    <xf numFmtId="0" fontId="31" fillId="0" borderId="21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vertical="center"/>
    </xf>
    <xf numFmtId="21" fontId="31" fillId="0" borderId="21" xfId="0" applyNumberFormat="1" applyFont="1" applyFill="1" applyBorder="1" applyAlignment="1">
      <alignment horizontal="center" vertical="center"/>
    </xf>
    <xf numFmtId="21" fontId="31" fillId="0" borderId="22" xfId="0" applyNumberFormat="1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vertical="center"/>
    </xf>
    <xf numFmtId="0" fontId="31" fillId="0" borderId="22" xfId="0" applyFont="1" applyFill="1" applyBorder="1" applyAlignment="1">
      <alignment vertical="center"/>
    </xf>
    <xf numFmtId="21" fontId="5" fillId="47" borderId="21" xfId="0" applyNumberFormat="1" applyFont="1" applyFill="1" applyBorder="1" applyAlignment="1">
      <alignment horizontal="center" vertical="center" wrapText="1"/>
    </xf>
    <xf numFmtId="21" fontId="0" fillId="0" borderId="0" xfId="0" applyNumberFormat="1" applyAlignment="1">
      <alignment horizontal="center"/>
    </xf>
    <xf numFmtId="0" fontId="31" fillId="0" borderId="26" xfId="0" applyFont="1" applyFill="1" applyBorder="1" applyAlignment="1">
      <alignment horizontal="center" vertical="center"/>
    </xf>
    <xf numFmtId="21" fontId="31" fillId="0" borderId="26" xfId="0" applyNumberFormat="1" applyFont="1" applyFill="1" applyBorder="1" applyAlignment="1">
      <alignment horizontal="center" vertical="center"/>
    </xf>
    <xf numFmtId="0" fontId="31" fillId="0" borderId="25" xfId="0" applyNumberFormat="1" applyFont="1" applyFill="1" applyBorder="1" applyAlignment="1">
      <alignment horizontal="center" vertical="center"/>
    </xf>
    <xf numFmtId="0" fontId="31" fillId="0" borderId="23" xfId="0" applyNumberFormat="1" applyFont="1" applyFill="1" applyBorder="1" applyAlignment="1">
      <alignment horizontal="center" vertical="center"/>
    </xf>
    <xf numFmtId="0" fontId="31" fillId="0" borderId="24" xfId="0" applyNumberFormat="1" applyFont="1" applyFill="1" applyBorder="1" applyAlignment="1">
      <alignment horizontal="center" vertical="center"/>
    </xf>
    <xf numFmtId="181" fontId="31" fillId="0" borderId="21" xfId="0" applyNumberFormat="1" applyFont="1" applyFill="1" applyBorder="1" applyAlignment="1">
      <alignment horizontal="center" vertical="center"/>
    </xf>
    <xf numFmtId="181" fontId="31" fillId="0" borderId="22" xfId="0" applyNumberFormat="1" applyFont="1" applyFill="1" applyBorder="1" applyAlignment="1">
      <alignment horizontal="center" vertical="center"/>
    </xf>
    <xf numFmtId="181" fontId="31" fillId="0" borderId="26" xfId="0" applyNumberFormat="1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vertical="center"/>
    </xf>
    <xf numFmtId="0" fontId="1" fillId="47" borderId="27" xfId="0" applyFont="1" applyFill="1" applyBorder="1" applyAlignment="1">
      <alignment horizontal="center" vertical="center"/>
    </xf>
    <xf numFmtId="0" fontId="1" fillId="47" borderId="28" xfId="0" applyFont="1" applyFill="1" applyBorder="1" applyAlignment="1">
      <alignment horizontal="center" vertical="center"/>
    </xf>
    <xf numFmtId="0" fontId="1" fillId="47" borderId="29" xfId="0" applyFont="1" applyFill="1" applyBorder="1" applyAlignment="1">
      <alignment horizontal="center" vertical="center"/>
    </xf>
    <xf numFmtId="0" fontId="2" fillId="47" borderId="30" xfId="0" applyFont="1" applyFill="1" applyBorder="1" applyAlignment="1">
      <alignment horizontal="center" vertical="center"/>
    </xf>
    <xf numFmtId="0" fontId="2" fillId="47" borderId="31" xfId="0" applyFont="1" applyFill="1" applyBorder="1" applyAlignment="1">
      <alignment horizontal="center" vertical="center"/>
    </xf>
    <xf numFmtId="0" fontId="2" fillId="47" borderId="32" xfId="0" applyFont="1" applyFill="1" applyBorder="1" applyAlignment="1">
      <alignment horizontal="center" vertical="center"/>
    </xf>
    <xf numFmtId="0" fontId="3" fillId="55" borderId="33" xfId="0" applyFont="1" applyFill="1" applyBorder="1" applyAlignment="1">
      <alignment horizontal="center" vertical="center"/>
    </xf>
    <xf numFmtId="0" fontId="3" fillId="55" borderId="19" xfId="0" applyFont="1" applyFill="1" applyBorder="1" applyAlignment="1">
      <alignment horizontal="center" vertical="center"/>
    </xf>
    <xf numFmtId="0" fontId="12" fillId="47" borderId="27" xfId="0" applyFont="1" applyFill="1" applyBorder="1" applyAlignment="1">
      <alignment horizontal="center" vertical="center" wrapText="1"/>
    </xf>
    <xf numFmtId="0" fontId="12" fillId="47" borderId="28" xfId="0" applyFont="1" applyFill="1" applyBorder="1" applyAlignment="1">
      <alignment horizontal="center" vertical="center" wrapText="1"/>
    </xf>
    <xf numFmtId="0" fontId="12" fillId="47" borderId="29" xfId="0" applyFont="1" applyFill="1" applyBorder="1" applyAlignment="1">
      <alignment horizontal="center" vertical="center" wrapText="1"/>
    </xf>
    <xf numFmtId="0" fontId="2" fillId="47" borderId="26" xfId="0" applyFont="1" applyFill="1" applyBorder="1" applyAlignment="1">
      <alignment horizontal="center" vertical="center"/>
    </xf>
    <xf numFmtId="0" fontId="11" fillId="55" borderId="33" xfId="0" applyFont="1" applyFill="1" applyBorder="1" applyAlignment="1">
      <alignment horizontal="center" vertical="center"/>
    </xf>
  </cellXfs>
  <cellStyles count="98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Euro" xfId="71"/>
    <cellStyle name="Input" xfId="72"/>
    <cellStyle name="Input 2" xfId="73"/>
    <cellStyle name="Comma" xfId="74"/>
    <cellStyle name="Comma [0]" xfId="75"/>
    <cellStyle name="Neutrale" xfId="76"/>
    <cellStyle name="Neutrale 2" xfId="77"/>
    <cellStyle name="Normale 2" xfId="78"/>
    <cellStyle name="Normale 2 2" xfId="79"/>
    <cellStyle name="Normale 3" xfId="80"/>
    <cellStyle name="Normale 3 2" xfId="81"/>
    <cellStyle name="Normale 4" xfId="82"/>
    <cellStyle name="Nota" xfId="83"/>
    <cellStyle name="Nota 2" xfId="84"/>
    <cellStyle name="Nota 3" xfId="85"/>
    <cellStyle name="Output" xfId="86"/>
    <cellStyle name="Output 2" xfId="87"/>
    <cellStyle name="Percent" xfId="88"/>
    <cellStyle name="Testo avviso" xfId="89"/>
    <cellStyle name="Testo avviso 2" xfId="90"/>
    <cellStyle name="Testo descrittivo" xfId="91"/>
    <cellStyle name="Testo descrittivo 2" xfId="92"/>
    <cellStyle name="Titolo" xfId="93"/>
    <cellStyle name="Titolo 1" xfId="94"/>
    <cellStyle name="Titolo 1 2" xfId="95"/>
    <cellStyle name="Titolo 2" xfId="96"/>
    <cellStyle name="Titolo 2 2" xfId="97"/>
    <cellStyle name="Titolo 3" xfId="98"/>
    <cellStyle name="Titolo 3 2" xfId="99"/>
    <cellStyle name="Titolo 4" xfId="100"/>
    <cellStyle name="Titolo 4 2" xfId="101"/>
    <cellStyle name="Titolo 5" xfId="102"/>
    <cellStyle name="Titolo 6" xfId="103"/>
    <cellStyle name="Totale" xfId="104"/>
    <cellStyle name="Totale 2" xfId="105"/>
    <cellStyle name="Valore non valido" xfId="106"/>
    <cellStyle name="Valore non valido 2" xfId="107"/>
    <cellStyle name="Valore valido" xfId="108"/>
    <cellStyle name="Valore valido 2" xfId="109"/>
    <cellStyle name="Currency" xfId="110"/>
    <cellStyle name="Currency [0]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11" customWidth="1"/>
    <col min="4" max="4" width="12.28125" style="2" bestFit="1" customWidth="1"/>
    <col min="5" max="5" width="35.7109375" style="12" customWidth="1"/>
    <col min="6" max="6" width="10.7109375" style="26" customWidth="1"/>
    <col min="7" max="9" width="10.7109375" style="1" customWidth="1"/>
  </cols>
  <sheetData>
    <row r="1" spans="1:9" ht="45" customHeight="1">
      <c r="A1" s="36" t="s">
        <v>138</v>
      </c>
      <c r="B1" s="37"/>
      <c r="C1" s="37"/>
      <c r="D1" s="37"/>
      <c r="E1" s="37"/>
      <c r="F1" s="37"/>
      <c r="G1" s="37"/>
      <c r="H1" s="37"/>
      <c r="I1" s="38"/>
    </row>
    <row r="2" spans="1:9" ht="24" customHeight="1">
      <c r="A2" s="39" t="s">
        <v>139</v>
      </c>
      <c r="B2" s="40"/>
      <c r="C2" s="40"/>
      <c r="D2" s="40"/>
      <c r="E2" s="40"/>
      <c r="F2" s="40"/>
      <c r="G2" s="40"/>
      <c r="H2" s="40"/>
      <c r="I2" s="41"/>
    </row>
    <row r="3" spans="1:9" ht="24" customHeight="1">
      <c r="A3" s="42" t="s">
        <v>140</v>
      </c>
      <c r="B3" s="43"/>
      <c r="C3" s="43"/>
      <c r="D3" s="43"/>
      <c r="E3" s="43"/>
      <c r="F3" s="43"/>
      <c r="G3" s="43"/>
      <c r="H3" s="3" t="s">
        <v>0</v>
      </c>
      <c r="I3" s="4">
        <v>12</v>
      </c>
    </row>
    <row r="4" spans="1:9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25" t="s">
        <v>6</v>
      </c>
      <c r="G4" s="7" t="s">
        <v>7</v>
      </c>
      <c r="H4" s="9" t="s">
        <v>8</v>
      </c>
      <c r="I4" s="9" t="s">
        <v>9</v>
      </c>
    </row>
    <row r="5" spans="1:9" s="10" customFormat="1" ht="15" customHeight="1">
      <c r="A5" s="18">
        <v>1</v>
      </c>
      <c r="B5" s="23" t="s">
        <v>29</v>
      </c>
      <c r="C5" s="23" t="s">
        <v>17</v>
      </c>
      <c r="D5" s="18" t="s">
        <v>30</v>
      </c>
      <c r="E5" s="23" t="s">
        <v>31</v>
      </c>
      <c r="F5" s="32">
        <v>0.03172453703703703</v>
      </c>
      <c r="G5" s="18" t="str">
        <f>TEXT(INT((HOUR(F5)*3600+MINUTE(F5)*60+SECOND(F5))/$I$3/60),"0")&amp;"."&amp;TEXT(MOD((HOUR(F5)*3600+MINUTE(F5)*60+SECOND(F5))/$I$3,60),"00")&amp;"/km"</f>
        <v>3.48/km</v>
      </c>
      <c r="H5" s="21">
        <f>F5-$F$5</f>
        <v>0</v>
      </c>
      <c r="I5" s="21">
        <f>F5-INDEX($F$5:$F$63,MATCH(D5,$D$5:$D$63,0))</f>
        <v>0</v>
      </c>
    </row>
    <row r="6" spans="1:9" s="10" customFormat="1" ht="15" customHeight="1">
      <c r="A6" s="13">
        <v>2</v>
      </c>
      <c r="B6" s="24" t="s">
        <v>32</v>
      </c>
      <c r="C6" s="24" t="s">
        <v>22</v>
      </c>
      <c r="D6" s="13" t="s">
        <v>33</v>
      </c>
      <c r="E6" s="24" t="s">
        <v>34</v>
      </c>
      <c r="F6" s="33">
        <v>0.031875</v>
      </c>
      <c r="G6" s="13" t="str">
        <f aca="true" t="shared" si="0" ref="G6:G21">TEXT(INT((HOUR(F6)*3600+MINUTE(F6)*60+SECOND(F6))/$I$3/60),"0")&amp;"."&amp;TEXT(MOD((HOUR(F6)*3600+MINUTE(F6)*60+SECOND(F6))/$I$3,60),"00")&amp;"/km"</f>
        <v>3.50/km</v>
      </c>
      <c r="H6" s="22">
        <f aca="true" t="shared" si="1" ref="H6:H21">F6-$F$5</f>
        <v>0.0001504629629629703</v>
      </c>
      <c r="I6" s="22">
        <f>F6-INDEX($F$5:$F$63,MATCH(D6,$D$5:$D$63,0))</f>
        <v>0</v>
      </c>
    </row>
    <row r="7" spans="1:9" s="10" customFormat="1" ht="15" customHeight="1">
      <c r="A7" s="13">
        <v>3</v>
      </c>
      <c r="B7" s="24" t="s">
        <v>35</v>
      </c>
      <c r="C7" s="24" t="s">
        <v>36</v>
      </c>
      <c r="D7" s="13" t="s">
        <v>37</v>
      </c>
      <c r="E7" s="24" t="s">
        <v>31</v>
      </c>
      <c r="F7" s="33">
        <v>0.0321875</v>
      </c>
      <c r="G7" s="13" t="str">
        <f t="shared" si="0"/>
        <v>3.52/km</v>
      </c>
      <c r="H7" s="22">
        <f t="shared" si="1"/>
        <v>0.00046296296296297057</v>
      </c>
      <c r="I7" s="22">
        <f>F7-INDEX($F$5:$F$63,MATCH(D7,$D$5:$D$63,0))</f>
        <v>0</v>
      </c>
    </row>
    <row r="8" spans="1:9" s="10" customFormat="1" ht="15" customHeight="1">
      <c r="A8" s="13">
        <v>4</v>
      </c>
      <c r="B8" s="24" t="s">
        <v>38</v>
      </c>
      <c r="C8" s="24" t="s">
        <v>12</v>
      </c>
      <c r="D8" s="13" t="s">
        <v>39</v>
      </c>
      <c r="E8" s="24" t="s">
        <v>40</v>
      </c>
      <c r="F8" s="33">
        <v>0.03375</v>
      </c>
      <c r="G8" s="13" t="str">
        <f t="shared" si="0"/>
        <v>4.03/km</v>
      </c>
      <c r="H8" s="22">
        <f t="shared" si="1"/>
        <v>0.002025462962962972</v>
      </c>
      <c r="I8" s="22">
        <f>F8-INDEX($F$5:$F$63,MATCH(D8,$D$5:$D$63,0))</f>
        <v>0</v>
      </c>
    </row>
    <row r="9" spans="1:9" s="10" customFormat="1" ht="15" customHeight="1">
      <c r="A9" s="13">
        <v>5</v>
      </c>
      <c r="B9" s="24" t="s">
        <v>41</v>
      </c>
      <c r="C9" s="24" t="s">
        <v>42</v>
      </c>
      <c r="D9" s="13" t="s">
        <v>33</v>
      </c>
      <c r="E9" s="24" t="s">
        <v>43</v>
      </c>
      <c r="F9" s="33">
        <v>0.03387731481481481</v>
      </c>
      <c r="G9" s="13" t="str">
        <f t="shared" si="0"/>
        <v>4.04/km</v>
      </c>
      <c r="H9" s="22">
        <f t="shared" si="1"/>
        <v>0.0021527777777777812</v>
      </c>
      <c r="I9" s="22">
        <f>F9-INDEX($F$5:$F$63,MATCH(D9,$D$5:$D$63,0))</f>
        <v>0.002002314814814811</v>
      </c>
    </row>
    <row r="10" spans="1:9" s="10" customFormat="1" ht="15" customHeight="1">
      <c r="A10" s="13">
        <v>6</v>
      </c>
      <c r="B10" s="24" t="s">
        <v>44</v>
      </c>
      <c r="C10" s="24" t="s">
        <v>36</v>
      </c>
      <c r="D10" s="13" t="s">
        <v>39</v>
      </c>
      <c r="E10" s="24" t="s">
        <v>40</v>
      </c>
      <c r="F10" s="33">
        <v>0.034374999999999996</v>
      </c>
      <c r="G10" s="13" t="str">
        <f t="shared" si="0"/>
        <v>4.08/km</v>
      </c>
      <c r="H10" s="22">
        <f t="shared" si="1"/>
        <v>0.0026504629629629656</v>
      </c>
      <c r="I10" s="22">
        <f>F10-INDEX($F$5:$F$63,MATCH(D10,$D$5:$D$63,0))</f>
        <v>0.0006249999999999936</v>
      </c>
    </row>
    <row r="11" spans="1:9" s="10" customFormat="1" ht="15" customHeight="1">
      <c r="A11" s="13">
        <v>7</v>
      </c>
      <c r="B11" s="24" t="s">
        <v>45</v>
      </c>
      <c r="C11" s="24" t="s">
        <v>28</v>
      </c>
      <c r="D11" s="13" t="s">
        <v>39</v>
      </c>
      <c r="E11" s="24" t="s">
        <v>31</v>
      </c>
      <c r="F11" s="33">
        <v>0.035694444444444445</v>
      </c>
      <c r="G11" s="13" t="str">
        <f t="shared" si="0"/>
        <v>4.17/km</v>
      </c>
      <c r="H11" s="22">
        <f t="shared" si="1"/>
        <v>0.003969907407407415</v>
      </c>
      <c r="I11" s="22">
        <f>F11-INDEX($F$5:$F$63,MATCH(D11,$D$5:$D$63,0))</f>
        <v>0.001944444444444443</v>
      </c>
    </row>
    <row r="12" spans="1:9" s="10" customFormat="1" ht="15" customHeight="1">
      <c r="A12" s="13">
        <v>8</v>
      </c>
      <c r="B12" s="24" t="s">
        <v>46</v>
      </c>
      <c r="C12" s="24" t="s">
        <v>47</v>
      </c>
      <c r="D12" s="13" t="s">
        <v>37</v>
      </c>
      <c r="E12" s="24" t="s">
        <v>31</v>
      </c>
      <c r="F12" s="33">
        <v>0.036273148148148145</v>
      </c>
      <c r="G12" s="13" t="str">
        <f t="shared" si="0"/>
        <v>4.21/km</v>
      </c>
      <c r="H12" s="22">
        <f t="shared" si="1"/>
        <v>0.004548611111111114</v>
      </c>
      <c r="I12" s="22">
        <f>F12-INDEX($F$5:$F$63,MATCH(D12,$D$5:$D$63,0))</f>
        <v>0.004085648148148144</v>
      </c>
    </row>
    <row r="13" spans="1:9" s="10" customFormat="1" ht="15" customHeight="1">
      <c r="A13" s="13">
        <v>9</v>
      </c>
      <c r="B13" s="24" t="s">
        <v>48</v>
      </c>
      <c r="C13" s="24" t="s">
        <v>49</v>
      </c>
      <c r="D13" s="13" t="s">
        <v>33</v>
      </c>
      <c r="E13" s="24" t="s">
        <v>40</v>
      </c>
      <c r="F13" s="33">
        <v>0.03664351851851852</v>
      </c>
      <c r="G13" s="13" t="str">
        <f t="shared" si="0"/>
        <v>4.24/km</v>
      </c>
      <c r="H13" s="22">
        <f t="shared" si="1"/>
        <v>0.0049189814814814894</v>
      </c>
      <c r="I13" s="22">
        <f>F13-INDEX($F$5:$F$63,MATCH(D13,$D$5:$D$63,0))</f>
        <v>0.004768518518518519</v>
      </c>
    </row>
    <row r="14" spans="1:9" s="10" customFormat="1" ht="15" customHeight="1">
      <c r="A14" s="13">
        <v>10</v>
      </c>
      <c r="B14" s="24" t="s">
        <v>50</v>
      </c>
      <c r="C14" s="24" t="s">
        <v>51</v>
      </c>
      <c r="D14" s="13" t="s">
        <v>39</v>
      </c>
      <c r="E14" s="24" t="s">
        <v>52</v>
      </c>
      <c r="F14" s="33">
        <v>0.036875</v>
      </c>
      <c r="G14" s="13" t="str">
        <f t="shared" si="0"/>
        <v>4.26/km</v>
      </c>
      <c r="H14" s="22">
        <f t="shared" si="1"/>
        <v>0.005150462962962968</v>
      </c>
      <c r="I14" s="22">
        <f>F14-INDEX($F$5:$F$63,MATCH(D14,$D$5:$D$63,0))</f>
        <v>0.003124999999999996</v>
      </c>
    </row>
    <row r="15" spans="1:9" s="10" customFormat="1" ht="15" customHeight="1">
      <c r="A15" s="13">
        <v>11</v>
      </c>
      <c r="B15" s="24" t="s">
        <v>53</v>
      </c>
      <c r="C15" s="24" t="s">
        <v>16</v>
      </c>
      <c r="D15" s="13" t="s">
        <v>39</v>
      </c>
      <c r="E15" s="24" t="s">
        <v>54</v>
      </c>
      <c r="F15" s="33">
        <v>0.03771990740740741</v>
      </c>
      <c r="G15" s="13" t="str">
        <f t="shared" si="0"/>
        <v>4.32/km</v>
      </c>
      <c r="H15" s="22">
        <f t="shared" si="1"/>
        <v>0.00599537037037038</v>
      </c>
      <c r="I15" s="22">
        <f>F15-INDEX($F$5:$F$63,MATCH(D15,$D$5:$D$63,0))</f>
        <v>0.003969907407407408</v>
      </c>
    </row>
    <row r="16" spans="1:9" s="10" customFormat="1" ht="15" customHeight="1">
      <c r="A16" s="13">
        <v>12</v>
      </c>
      <c r="B16" s="24" t="s">
        <v>55</v>
      </c>
      <c r="C16" s="24" t="s">
        <v>56</v>
      </c>
      <c r="D16" s="13" t="s">
        <v>57</v>
      </c>
      <c r="E16" s="24" t="s">
        <v>31</v>
      </c>
      <c r="F16" s="33">
        <v>0.03771990740740741</v>
      </c>
      <c r="G16" s="13" t="str">
        <f t="shared" si="0"/>
        <v>4.32/km</v>
      </c>
      <c r="H16" s="22">
        <f t="shared" si="1"/>
        <v>0.00599537037037038</v>
      </c>
      <c r="I16" s="22">
        <f>F16-INDEX($F$5:$F$63,MATCH(D16,$D$5:$D$63,0))</f>
        <v>0</v>
      </c>
    </row>
    <row r="17" spans="1:9" s="10" customFormat="1" ht="15" customHeight="1">
      <c r="A17" s="13">
        <v>13</v>
      </c>
      <c r="B17" s="24" t="s">
        <v>58</v>
      </c>
      <c r="C17" s="24" t="s">
        <v>59</v>
      </c>
      <c r="D17" s="13" t="s">
        <v>60</v>
      </c>
      <c r="E17" s="24" t="s">
        <v>61</v>
      </c>
      <c r="F17" s="33">
        <v>0.03831018518518518</v>
      </c>
      <c r="G17" s="13" t="str">
        <f t="shared" si="0"/>
        <v>4.36/km</v>
      </c>
      <c r="H17" s="22">
        <f t="shared" si="1"/>
        <v>0.006585648148148153</v>
      </c>
      <c r="I17" s="22">
        <f>F17-INDEX($F$5:$F$63,MATCH(D17,$D$5:$D$63,0))</f>
        <v>0</v>
      </c>
    </row>
    <row r="18" spans="1:9" s="10" customFormat="1" ht="15" customHeight="1">
      <c r="A18" s="13">
        <v>14</v>
      </c>
      <c r="B18" s="24" t="s">
        <v>62</v>
      </c>
      <c r="C18" s="24" t="s">
        <v>22</v>
      </c>
      <c r="D18" s="13" t="s">
        <v>57</v>
      </c>
      <c r="E18" s="24" t="s">
        <v>43</v>
      </c>
      <c r="F18" s="33">
        <v>0.03869212962962963</v>
      </c>
      <c r="G18" s="13" t="str">
        <f t="shared" si="0"/>
        <v>4.39/km</v>
      </c>
      <c r="H18" s="22">
        <f t="shared" si="1"/>
        <v>0.006967592592592602</v>
      </c>
      <c r="I18" s="22">
        <f>F18-INDEX($F$5:$F$63,MATCH(D18,$D$5:$D$63,0))</f>
        <v>0.0009722222222222215</v>
      </c>
    </row>
    <row r="19" spans="1:9" s="10" customFormat="1" ht="15" customHeight="1">
      <c r="A19" s="13">
        <v>15</v>
      </c>
      <c r="B19" s="24" t="s">
        <v>63</v>
      </c>
      <c r="C19" s="24" t="s">
        <v>12</v>
      </c>
      <c r="D19" s="13" t="s">
        <v>64</v>
      </c>
      <c r="E19" s="24" t="s">
        <v>31</v>
      </c>
      <c r="F19" s="33">
        <v>0.039074074074074074</v>
      </c>
      <c r="G19" s="13" t="str">
        <f t="shared" si="0"/>
        <v>4.41/km</v>
      </c>
      <c r="H19" s="22">
        <f t="shared" si="1"/>
        <v>0.007349537037037043</v>
      </c>
      <c r="I19" s="22">
        <f>F19-INDEX($F$5:$F$63,MATCH(D19,$D$5:$D$63,0))</f>
        <v>0</v>
      </c>
    </row>
    <row r="20" spans="1:9" s="10" customFormat="1" ht="15" customHeight="1">
      <c r="A20" s="13">
        <v>16</v>
      </c>
      <c r="B20" s="24" t="s">
        <v>27</v>
      </c>
      <c r="C20" s="24" t="s">
        <v>18</v>
      </c>
      <c r="D20" s="13" t="s">
        <v>64</v>
      </c>
      <c r="E20" s="24" t="s">
        <v>31</v>
      </c>
      <c r="F20" s="33">
        <v>0.03921296296296296</v>
      </c>
      <c r="G20" s="13" t="str">
        <f t="shared" si="0"/>
        <v>4.42/km</v>
      </c>
      <c r="H20" s="22">
        <f t="shared" si="1"/>
        <v>0.007488425925925933</v>
      </c>
      <c r="I20" s="22">
        <f>F20-INDEX($F$5:$F$63,MATCH(D20,$D$5:$D$63,0))</f>
        <v>0.00013888888888888978</v>
      </c>
    </row>
    <row r="21" spans="1:9" ht="15" customHeight="1">
      <c r="A21" s="13">
        <v>17</v>
      </c>
      <c r="B21" s="24" t="s">
        <v>65</v>
      </c>
      <c r="C21" s="24" t="s">
        <v>66</v>
      </c>
      <c r="D21" s="13" t="s">
        <v>57</v>
      </c>
      <c r="E21" s="24" t="s">
        <v>40</v>
      </c>
      <c r="F21" s="33">
        <v>0.039641203703703706</v>
      </c>
      <c r="G21" s="13" t="str">
        <f t="shared" si="0"/>
        <v>4.45/km</v>
      </c>
      <c r="H21" s="22">
        <f t="shared" si="1"/>
        <v>0.007916666666666676</v>
      </c>
      <c r="I21" s="22">
        <f>F21-INDEX($F$5:$F$63,MATCH(D21,$D$5:$D$63,0))</f>
        <v>0.001921296296296296</v>
      </c>
    </row>
    <row r="22" spans="1:9" ht="15" customHeight="1">
      <c r="A22" s="13">
        <v>18</v>
      </c>
      <c r="B22" s="24" t="s">
        <v>67</v>
      </c>
      <c r="C22" s="24" t="s">
        <v>68</v>
      </c>
      <c r="D22" s="13" t="s">
        <v>64</v>
      </c>
      <c r="E22" s="24" t="s">
        <v>40</v>
      </c>
      <c r="F22" s="33">
        <v>0.039641203703703706</v>
      </c>
      <c r="G22" s="13" t="str">
        <f aca="true" t="shared" si="2" ref="G22:G28">TEXT(INT((HOUR(F22)*3600+MINUTE(F22)*60+SECOND(F22))/$I$3/60),"0")&amp;"."&amp;TEXT(MOD((HOUR(F22)*3600+MINUTE(F22)*60+SECOND(F22))/$I$3,60),"00")&amp;"/km"</f>
        <v>4.45/km</v>
      </c>
      <c r="H22" s="22">
        <f aca="true" t="shared" si="3" ref="H22:H28">F22-$F$5</f>
        <v>0.007916666666666676</v>
      </c>
      <c r="I22" s="22">
        <f>F22-INDEX($F$5:$F$63,MATCH(D22,$D$5:$D$63,0))</f>
        <v>0.0005671296296296327</v>
      </c>
    </row>
    <row r="23" spans="1:9" ht="15" customHeight="1">
      <c r="A23" s="13">
        <v>19</v>
      </c>
      <c r="B23" s="24" t="s">
        <v>69</v>
      </c>
      <c r="C23" s="24" t="s">
        <v>70</v>
      </c>
      <c r="D23" s="13" t="s">
        <v>71</v>
      </c>
      <c r="E23" s="24" t="s">
        <v>31</v>
      </c>
      <c r="F23" s="33">
        <v>0.040011574074074074</v>
      </c>
      <c r="G23" s="13" t="str">
        <f t="shared" si="2"/>
        <v>4.48/km</v>
      </c>
      <c r="H23" s="22">
        <f t="shared" si="3"/>
        <v>0.008287037037037044</v>
      </c>
      <c r="I23" s="22">
        <f>F23-INDEX($F$5:$F$63,MATCH(D23,$D$5:$D$63,0))</f>
        <v>0</v>
      </c>
    </row>
    <row r="24" spans="1:9" ht="15" customHeight="1">
      <c r="A24" s="13">
        <v>20</v>
      </c>
      <c r="B24" s="24" t="s">
        <v>72</v>
      </c>
      <c r="C24" s="24" t="s">
        <v>15</v>
      </c>
      <c r="D24" s="13" t="s">
        <v>30</v>
      </c>
      <c r="E24" s="24" t="s">
        <v>43</v>
      </c>
      <c r="F24" s="33">
        <v>0.04002314814814815</v>
      </c>
      <c r="G24" s="13" t="str">
        <f t="shared" si="2"/>
        <v>4.48/km</v>
      </c>
      <c r="H24" s="22">
        <f t="shared" si="3"/>
        <v>0.008298611111111118</v>
      </c>
      <c r="I24" s="22">
        <f>F24-INDEX($F$5:$F$63,MATCH(D24,$D$5:$D$63,0))</f>
        <v>0.008298611111111118</v>
      </c>
    </row>
    <row r="25" spans="1:9" ht="15" customHeight="1">
      <c r="A25" s="13">
        <v>21</v>
      </c>
      <c r="B25" s="24" t="s">
        <v>73</v>
      </c>
      <c r="C25" s="24" t="s">
        <v>74</v>
      </c>
      <c r="D25" s="13" t="s">
        <v>57</v>
      </c>
      <c r="E25" s="24" t="s">
        <v>40</v>
      </c>
      <c r="F25" s="33">
        <v>0.0402662037037037</v>
      </c>
      <c r="G25" s="13" t="str">
        <f t="shared" si="2"/>
        <v>4.50/km</v>
      </c>
      <c r="H25" s="22">
        <f t="shared" si="3"/>
        <v>0.00854166666666667</v>
      </c>
      <c r="I25" s="22">
        <f>F25-INDEX($F$5:$F$63,MATCH(D25,$D$5:$D$63,0))</f>
        <v>0.0025462962962962896</v>
      </c>
    </row>
    <row r="26" spans="1:9" ht="15" customHeight="1">
      <c r="A26" s="13">
        <v>22</v>
      </c>
      <c r="B26" s="24" t="s">
        <v>75</v>
      </c>
      <c r="C26" s="24" t="s">
        <v>11</v>
      </c>
      <c r="D26" s="13" t="s">
        <v>33</v>
      </c>
      <c r="E26" s="24" t="s">
        <v>76</v>
      </c>
      <c r="F26" s="33">
        <v>0.04047453703703704</v>
      </c>
      <c r="G26" s="13" t="str">
        <f t="shared" si="2"/>
        <v>4.51/km</v>
      </c>
      <c r="H26" s="22">
        <f t="shared" si="3"/>
        <v>0.008750000000000008</v>
      </c>
      <c r="I26" s="22">
        <f>F26-INDEX($F$5:$F$63,MATCH(D26,$D$5:$D$63,0))</f>
        <v>0.008599537037037037</v>
      </c>
    </row>
    <row r="27" spans="1:9" ht="15" customHeight="1">
      <c r="A27" s="13">
        <v>23</v>
      </c>
      <c r="B27" s="24" t="s">
        <v>77</v>
      </c>
      <c r="C27" s="24" t="s">
        <v>13</v>
      </c>
      <c r="D27" s="13" t="s">
        <v>64</v>
      </c>
      <c r="E27" s="24" t="s">
        <v>78</v>
      </c>
      <c r="F27" s="33">
        <v>0.04052083333333333</v>
      </c>
      <c r="G27" s="13" t="str">
        <f t="shared" si="2"/>
        <v>4.52/km</v>
      </c>
      <c r="H27" s="22">
        <f t="shared" si="3"/>
        <v>0.008796296296296302</v>
      </c>
      <c r="I27" s="22">
        <f>F27-INDEX($F$5:$F$63,MATCH(D27,$D$5:$D$63,0))</f>
        <v>0.0014467592592592587</v>
      </c>
    </row>
    <row r="28" spans="1:9" ht="15" customHeight="1">
      <c r="A28" s="13">
        <v>24</v>
      </c>
      <c r="B28" s="24" t="s">
        <v>79</v>
      </c>
      <c r="C28" s="24" t="s">
        <v>13</v>
      </c>
      <c r="D28" s="13" t="s">
        <v>33</v>
      </c>
      <c r="E28" s="24" t="s">
        <v>43</v>
      </c>
      <c r="F28" s="33">
        <v>0.04061342592592593</v>
      </c>
      <c r="G28" s="13" t="str">
        <f t="shared" si="2"/>
        <v>4.52/km</v>
      </c>
      <c r="H28" s="22">
        <f t="shared" si="3"/>
        <v>0.008888888888888898</v>
      </c>
      <c r="I28" s="22">
        <f>F28-INDEX($F$5:$F$63,MATCH(D28,$D$5:$D$63,0))</f>
        <v>0.008738425925925927</v>
      </c>
    </row>
    <row r="29" spans="1:9" ht="15.75">
      <c r="A29" s="13">
        <v>25</v>
      </c>
      <c r="B29" s="24" t="s">
        <v>80</v>
      </c>
      <c r="C29" s="24" t="s">
        <v>14</v>
      </c>
      <c r="D29" s="13" t="s">
        <v>81</v>
      </c>
      <c r="E29" s="24" t="s">
        <v>82</v>
      </c>
      <c r="F29" s="33">
        <v>0.04076388888888889</v>
      </c>
      <c r="G29" s="13" t="str">
        <f aca="true" t="shared" si="4" ref="G29:G63">TEXT(INT((HOUR(F29)*3600+MINUTE(F29)*60+SECOND(F29))/$I$3/60),"0")&amp;"."&amp;TEXT(MOD((HOUR(F29)*3600+MINUTE(F29)*60+SECOND(F29))/$I$3,60),"00")&amp;"/km"</f>
        <v>4.54/km</v>
      </c>
      <c r="H29" s="22">
        <f aca="true" t="shared" si="5" ref="H29:H63">F29-$F$5</f>
        <v>0.009039351851851861</v>
      </c>
      <c r="I29" s="22">
        <f>F29-INDEX($F$5:$F$63,MATCH(D29,$D$5:$D$63,0))</f>
        <v>0</v>
      </c>
    </row>
    <row r="30" spans="1:9" ht="15.75">
      <c r="A30" s="13">
        <v>26</v>
      </c>
      <c r="B30" s="24" t="s">
        <v>83</v>
      </c>
      <c r="C30" s="24" t="s">
        <v>18</v>
      </c>
      <c r="D30" s="13" t="s">
        <v>37</v>
      </c>
      <c r="E30" s="24" t="s">
        <v>76</v>
      </c>
      <c r="F30" s="33">
        <v>0.04113425925925926</v>
      </c>
      <c r="G30" s="13" t="str">
        <f t="shared" si="4"/>
        <v>4.56/km</v>
      </c>
      <c r="H30" s="22">
        <f t="shared" si="5"/>
        <v>0.009409722222222229</v>
      </c>
      <c r="I30" s="22">
        <f>F30-INDEX($F$5:$F$63,MATCH(D30,$D$5:$D$63,0))</f>
        <v>0.008946759259259258</v>
      </c>
    </row>
    <row r="31" spans="1:9" ht="15.75">
      <c r="A31" s="13">
        <v>27</v>
      </c>
      <c r="B31" s="24" t="s">
        <v>84</v>
      </c>
      <c r="C31" s="24" t="s">
        <v>26</v>
      </c>
      <c r="D31" s="13" t="s">
        <v>71</v>
      </c>
      <c r="E31" s="24" t="s">
        <v>40</v>
      </c>
      <c r="F31" s="33">
        <v>0.041365740740740745</v>
      </c>
      <c r="G31" s="13" t="str">
        <f t="shared" si="4"/>
        <v>4.58/km</v>
      </c>
      <c r="H31" s="22">
        <f t="shared" si="5"/>
        <v>0.009641203703703714</v>
      </c>
      <c r="I31" s="22">
        <f>F31-INDEX($F$5:$F$63,MATCH(D31,$D$5:$D$63,0))</f>
        <v>0.0013541666666666702</v>
      </c>
    </row>
    <row r="32" spans="1:9" ht="15.75">
      <c r="A32" s="13">
        <v>28</v>
      </c>
      <c r="B32" s="24" t="s">
        <v>85</v>
      </c>
      <c r="C32" s="24" t="s">
        <v>22</v>
      </c>
      <c r="D32" s="13" t="s">
        <v>64</v>
      </c>
      <c r="E32" s="24" t="s">
        <v>61</v>
      </c>
      <c r="F32" s="33">
        <v>0.04186342592592593</v>
      </c>
      <c r="G32" s="13" t="str">
        <f t="shared" si="4"/>
        <v>5.01/km</v>
      </c>
      <c r="H32" s="22">
        <f t="shared" si="5"/>
        <v>0.010138888888888899</v>
      </c>
      <c r="I32" s="22">
        <f>F32-INDEX($F$5:$F$63,MATCH(D32,$D$5:$D$63,0))</f>
        <v>0.0027893518518518554</v>
      </c>
    </row>
    <row r="33" spans="1:9" ht="15.75">
      <c r="A33" s="13">
        <v>29</v>
      </c>
      <c r="B33" s="24" t="s">
        <v>86</v>
      </c>
      <c r="C33" s="24" t="s">
        <v>24</v>
      </c>
      <c r="D33" s="13" t="s">
        <v>64</v>
      </c>
      <c r="E33" s="24" t="s">
        <v>76</v>
      </c>
      <c r="F33" s="33">
        <v>0.04212962962962963</v>
      </c>
      <c r="G33" s="13" t="str">
        <f t="shared" si="4"/>
        <v>5.03/km</v>
      </c>
      <c r="H33" s="22">
        <f t="shared" si="5"/>
        <v>0.010405092592592598</v>
      </c>
      <c r="I33" s="22">
        <f>F33-INDEX($F$5:$F$63,MATCH(D33,$D$5:$D$63,0))</f>
        <v>0.0030555555555555544</v>
      </c>
    </row>
    <row r="34" spans="1:9" ht="15.75">
      <c r="A34" s="13">
        <v>30</v>
      </c>
      <c r="B34" s="24" t="s">
        <v>87</v>
      </c>
      <c r="C34" s="24" t="s">
        <v>21</v>
      </c>
      <c r="D34" s="13" t="s">
        <v>33</v>
      </c>
      <c r="E34" s="24" t="s">
        <v>78</v>
      </c>
      <c r="F34" s="33">
        <v>0.04247685185185185</v>
      </c>
      <c r="G34" s="13" t="str">
        <f t="shared" si="4"/>
        <v>5.06/km</v>
      </c>
      <c r="H34" s="22">
        <f t="shared" si="5"/>
        <v>0.010752314814814819</v>
      </c>
      <c r="I34" s="22">
        <f>F34-INDEX($F$5:$F$63,MATCH(D34,$D$5:$D$63,0))</f>
        <v>0.010601851851851848</v>
      </c>
    </row>
    <row r="35" spans="1:9" ht="15.75">
      <c r="A35" s="13">
        <v>31</v>
      </c>
      <c r="B35" s="24" t="s">
        <v>88</v>
      </c>
      <c r="C35" s="24" t="s">
        <v>14</v>
      </c>
      <c r="D35" s="13" t="s">
        <v>64</v>
      </c>
      <c r="E35" s="24" t="s">
        <v>40</v>
      </c>
      <c r="F35" s="33">
        <v>0.042754629629629635</v>
      </c>
      <c r="G35" s="13" t="str">
        <f t="shared" si="4"/>
        <v>5.08/km</v>
      </c>
      <c r="H35" s="22">
        <f t="shared" si="5"/>
        <v>0.011030092592592605</v>
      </c>
      <c r="I35" s="22">
        <f>F35-INDEX($F$5:$F$63,MATCH(D35,$D$5:$D$63,0))</f>
        <v>0.003680555555555562</v>
      </c>
    </row>
    <row r="36" spans="1:9" ht="15.75">
      <c r="A36" s="13">
        <v>32</v>
      </c>
      <c r="B36" s="24" t="s">
        <v>89</v>
      </c>
      <c r="C36" s="24" t="s">
        <v>90</v>
      </c>
      <c r="D36" s="13" t="s">
        <v>91</v>
      </c>
      <c r="E36" s="24" t="s">
        <v>92</v>
      </c>
      <c r="F36" s="33">
        <v>0.042835648148148144</v>
      </c>
      <c r="G36" s="13" t="str">
        <f t="shared" si="4"/>
        <v>5.08/km</v>
      </c>
      <c r="H36" s="22">
        <f t="shared" si="5"/>
        <v>0.011111111111111113</v>
      </c>
      <c r="I36" s="22">
        <f>F36-INDEX($F$5:$F$63,MATCH(D36,$D$5:$D$63,0))</f>
        <v>0</v>
      </c>
    </row>
    <row r="37" spans="1:9" ht="15.75">
      <c r="A37" s="13">
        <v>33</v>
      </c>
      <c r="B37" s="24" t="s">
        <v>93</v>
      </c>
      <c r="C37" s="24" t="s">
        <v>94</v>
      </c>
      <c r="D37" s="13" t="s">
        <v>33</v>
      </c>
      <c r="E37" s="24" t="s">
        <v>141</v>
      </c>
      <c r="F37" s="33">
        <v>0.04287037037037037</v>
      </c>
      <c r="G37" s="13" t="str">
        <f t="shared" si="4"/>
        <v>5.09/km</v>
      </c>
      <c r="H37" s="22">
        <f t="shared" si="5"/>
        <v>0.011145833333333341</v>
      </c>
      <c r="I37" s="22">
        <f>F37-INDEX($F$5:$F$63,MATCH(D37,$D$5:$D$63,0))</f>
        <v>0.01099537037037037</v>
      </c>
    </row>
    <row r="38" spans="1:9" ht="15.75">
      <c r="A38" s="13">
        <v>34</v>
      </c>
      <c r="B38" s="24" t="s">
        <v>95</v>
      </c>
      <c r="C38" s="24" t="s">
        <v>96</v>
      </c>
      <c r="D38" s="13" t="s">
        <v>60</v>
      </c>
      <c r="E38" s="24" t="s">
        <v>97</v>
      </c>
      <c r="F38" s="33">
        <v>0.043738425925925924</v>
      </c>
      <c r="G38" s="13" t="str">
        <f t="shared" si="4"/>
        <v>5.15/km</v>
      </c>
      <c r="H38" s="22">
        <f t="shared" si="5"/>
        <v>0.012013888888888893</v>
      </c>
      <c r="I38" s="22">
        <f>F38-INDEX($F$5:$F$63,MATCH(D38,$D$5:$D$63,0))</f>
        <v>0.00542824074074074</v>
      </c>
    </row>
    <row r="39" spans="1:9" ht="15.75">
      <c r="A39" s="13">
        <v>35</v>
      </c>
      <c r="B39" s="24" t="s">
        <v>98</v>
      </c>
      <c r="C39" s="24" t="s">
        <v>99</v>
      </c>
      <c r="D39" s="13" t="s">
        <v>30</v>
      </c>
      <c r="E39" s="24" t="s">
        <v>40</v>
      </c>
      <c r="F39" s="33">
        <v>0.043750000000000004</v>
      </c>
      <c r="G39" s="13" t="str">
        <f t="shared" si="4"/>
        <v>5.15/km</v>
      </c>
      <c r="H39" s="22">
        <f t="shared" si="5"/>
        <v>0.012025462962962974</v>
      </c>
      <c r="I39" s="22">
        <f>F39-INDEX($F$5:$F$63,MATCH(D39,$D$5:$D$63,0))</f>
        <v>0.012025462962962974</v>
      </c>
    </row>
    <row r="40" spans="1:9" ht="15.75">
      <c r="A40" s="13">
        <v>36</v>
      </c>
      <c r="B40" s="24" t="s">
        <v>100</v>
      </c>
      <c r="C40" s="24" t="s">
        <v>101</v>
      </c>
      <c r="D40" s="13" t="s">
        <v>64</v>
      </c>
      <c r="E40" s="24" t="s">
        <v>40</v>
      </c>
      <c r="F40" s="33">
        <v>0.04456018518518518</v>
      </c>
      <c r="G40" s="13" t="str">
        <f t="shared" si="4"/>
        <v>5.21/km</v>
      </c>
      <c r="H40" s="22">
        <f t="shared" si="5"/>
        <v>0.012835648148148152</v>
      </c>
      <c r="I40" s="22">
        <f>F40-INDEX($F$5:$F$63,MATCH(D40,$D$5:$D$63,0))</f>
        <v>0.005486111111111108</v>
      </c>
    </row>
    <row r="41" spans="1:9" ht="15.75">
      <c r="A41" s="13">
        <v>37</v>
      </c>
      <c r="B41" s="24" t="s">
        <v>102</v>
      </c>
      <c r="C41" s="24" t="s">
        <v>103</v>
      </c>
      <c r="D41" s="13" t="s">
        <v>33</v>
      </c>
      <c r="E41" s="24" t="s">
        <v>141</v>
      </c>
      <c r="F41" s="33">
        <v>0.044652777777777784</v>
      </c>
      <c r="G41" s="13" t="str">
        <f t="shared" si="4"/>
        <v>5.22/km</v>
      </c>
      <c r="H41" s="22">
        <f t="shared" si="5"/>
        <v>0.012928240740740754</v>
      </c>
      <c r="I41" s="22">
        <f>F41-INDEX($F$5:$F$63,MATCH(D41,$D$5:$D$63,0))</f>
        <v>0.012777777777777784</v>
      </c>
    </row>
    <row r="42" spans="1:9" ht="15.75">
      <c r="A42" s="13">
        <v>38</v>
      </c>
      <c r="B42" s="24" t="s">
        <v>38</v>
      </c>
      <c r="C42" s="24" t="s">
        <v>25</v>
      </c>
      <c r="D42" s="13" t="s">
        <v>39</v>
      </c>
      <c r="E42" s="24" t="s">
        <v>40</v>
      </c>
      <c r="F42" s="33">
        <v>0.04466435185185185</v>
      </c>
      <c r="G42" s="13" t="str">
        <f t="shared" si="4"/>
        <v>5.22/km</v>
      </c>
      <c r="H42" s="22">
        <f t="shared" si="5"/>
        <v>0.01293981481481482</v>
      </c>
      <c r="I42" s="22">
        <f>F42-INDEX($F$5:$F$63,MATCH(D42,$D$5:$D$63,0))</f>
        <v>0.010914351851851849</v>
      </c>
    </row>
    <row r="43" spans="1:9" ht="15.75">
      <c r="A43" s="13">
        <v>39</v>
      </c>
      <c r="B43" s="24" t="s">
        <v>104</v>
      </c>
      <c r="C43" s="24" t="s">
        <v>22</v>
      </c>
      <c r="D43" s="13" t="s">
        <v>39</v>
      </c>
      <c r="E43" s="24" t="s">
        <v>61</v>
      </c>
      <c r="F43" s="33">
        <v>0.04487268518518519</v>
      </c>
      <c r="G43" s="13" t="str">
        <f t="shared" si="4"/>
        <v>5.23/km</v>
      </c>
      <c r="H43" s="22">
        <f t="shared" si="5"/>
        <v>0.013148148148148159</v>
      </c>
      <c r="I43" s="22">
        <f>F43-INDEX($F$5:$F$63,MATCH(D43,$D$5:$D$63,0))</f>
        <v>0.011122685185185187</v>
      </c>
    </row>
    <row r="44" spans="1:9" ht="15.75">
      <c r="A44" s="13">
        <v>40</v>
      </c>
      <c r="B44" s="24" t="s">
        <v>105</v>
      </c>
      <c r="C44" s="24" t="s">
        <v>106</v>
      </c>
      <c r="D44" s="13" t="s">
        <v>37</v>
      </c>
      <c r="E44" s="24" t="s">
        <v>31</v>
      </c>
      <c r="F44" s="33">
        <v>0.04496527777777778</v>
      </c>
      <c r="G44" s="13" t="str">
        <f t="shared" si="4"/>
        <v>5.24/km</v>
      </c>
      <c r="H44" s="22">
        <f t="shared" si="5"/>
        <v>0.013240740740740747</v>
      </c>
      <c r="I44" s="22">
        <f>F44-INDEX($F$5:$F$63,MATCH(D44,$D$5:$D$63,0))</f>
        <v>0.012777777777777777</v>
      </c>
    </row>
    <row r="45" spans="1:9" ht="15.75">
      <c r="A45" s="13">
        <v>41</v>
      </c>
      <c r="B45" s="24" t="s">
        <v>107</v>
      </c>
      <c r="C45" s="24" t="s">
        <v>12</v>
      </c>
      <c r="D45" s="13" t="s">
        <v>71</v>
      </c>
      <c r="E45" s="24" t="s">
        <v>40</v>
      </c>
      <c r="F45" s="33">
        <v>0.045335648148148146</v>
      </c>
      <c r="G45" s="13" t="str">
        <f t="shared" si="4"/>
        <v>5.26/km</v>
      </c>
      <c r="H45" s="22">
        <f t="shared" si="5"/>
        <v>0.013611111111111115</v>
      </c>
      <c r="I45" s="22">
        <f>F45-INDEX($F$5:$F$63,MATCH(D45,$D$5:$D$63,0))</f>
        <v>0.005324074074074071</v>
      </c>
    </row>
    <row r="46" spans="1:9" ht="15.75">
      <c r="A46" s="13">
        <v>42</v>
      </c>
      <c r="B46" s="24" t="s">
        <v>108</v>
      </c>
      <c r="C46" s="24" t="s">
        <v>109</v>
      </c>
      <c r="D46" s="13" t="s">
        <v>33</v>
      </c>
      <c r="E46" s="24" t="s">
        <v>141</v>
      </c>
      <c r="F46" s="33">
        <v>0.04555555555555555</v>
      </c>
      <c r="G46" s="13" t="str">
        <f t="shared" si="4"/>
        <v>5.28/km</v>
      </c>
      <c r="H46" s="22">
        <f t="shared" si="5"/>
        <v>0.01383101851851852</v>
      </c>
      <c r="I46" s="22">
        <f>F46-INDEX($F$5:$F$63,MATCH(D46,$D$5:$D$63,0))</f>
        <v>0.01368055555555555</v>
      </c>
    </row>
    <row r="47" spans="1:9" ht="15.75">
      <c r="A47" s="13">
        <v>43</v>
      </c>
      <c r="B47" s="24" t="s">
        <v>110</v>
      </c>
      <c r="C47" s="24" t="s">
        <v>23</v>
      </c>
      <c r="D47" s="13" t="s">
        <v>57</v>
      </c>
      <c r="E47" s="24" t="s">
        <v>111</v>
      </c>
      <c r="F47" s="33">
        <v>0.04581018518518518</v>
      </c>
      <c r="G47" s="13" t="str">
        <f t="shared" si="4"/>
        <v>5.30/km</v>
      </c>
      <c r="H47" s="22">
        <f t="shared" si="5"/>
        <v>0.014085648148148153</v>
      </c>
      <c r="I47" s="22">
        <f>F47-INDEX($F$5:$F$63,MATCH(D47,$D$5:$D$63,0))</f>
        <v>0.008090277777777773</v>
      </c>
    </row>
    <row r="48" spans="1:9" ht="15.75">
      <c r="A48" s="13">
        <v>44</v>
      </c>
      <c r="B48" s="24" t="s">
        <v>112</v>
      </c>
      <c r="C48" s="24" t="s">
        <v>113</v>
      </c>
      <c r="D48" s="13" t="s">
        <v>114</v>
      </c>
      <c r="E48" s="24" t="s">
        <v>31</v>
      </c>
      <c r="F48" s="33">
        <v>0.045995370370370374</v>
      </c>
      <c r="G48" s="13" t="str">
        <f t="shared" si="4"/>
        <v>5.31/km</v>
      </c>
      <c r="H48" s="22">
        <f t="shared" si="5"/>
        <v>0.014270833333333344</v>
      </c>
      <c r="I48" s="22">
        <f>F48-INDEX($F$5:$F$63,MATCH(D48,$D$5:$D$63,0))</f>
        <v>0</v>
      </c>
    </row>
    <row r="49" spans="1:9" ht="15.75">
      <c r="A49" s="13">
        <v>45</v>
      </c>
      <c r="B49" s="24" t="s">
        <v>115</v>
      </c>
      <c r="C49" s="24" t="s">
        <v>116</v>
      </c>
      <c r="D49" s="13" t="s">
        <v>57</v>
      </c>
      <c r="E49" s="24" t="s">
        <v>97</v>
      </c>
      <c r="F49" s="33">
        <v>0.04618055555555556</v>
      </c>
      <c r="G49" s="13" t="str">
        <f t="shared" si="4"/>
        <v>5.33/km</v>
      </c>
      <c r="H49" s="22">
        <f t="shared" si="5"/>
        <v>0.014456018518518528</v>
      </c>
      <c r="I49" s="22">
        <f>F49-INDEX($F$5:$F$63,MATCH(D49,$D$5:$D$63,0))</f>
        <v>0.008460648148148148</v>
      </c>
    </row>
    <row r="50" spans="1:9" ht="15.75">
      <c r="A50" s="13">
        <v>46</v>
      </c>
      <c r="B50" s="24" t="s">
        <v>117</v>
      </c>
      <c r="C50" s="24" t="s">
        <v>118</v>
      </c>
      <c r="D50" s="13" t="s">
        <v>91</v>
      </c>
      <c r="E50" s="24" t="s">
        <v>40</v>
      </c>
      <c r="F50" s="33">
        <v>0.04621527777777778</v>
      </c>
      <c r="G50" s="13" t="str">
        <f t="shared" si="4"/>
        <v>5.33/km</v>
      </c>
      <c r="H50" s="22">
        <f t="shared" si="5"/>
        <v>0.014490740740740748</v>
      </c>
      <c r="I50" s="22">
        <f>F50-INDEX($F$5:$F$63,MATCH(D50,$D$5:$D$63,0))</f>
        <v>0.003379629629629635</v>
      </c>
    </row>
    <row r="51" spans="1:9" ht="15.75">
      <c r="A51" s="13">
        <v>47</v>
      </c>
      <c r="B51" s="24" t="s">
        <v>119</v>
      </c>
      <c r="C51" s="24" t="s">
        <v>15</v>
      </c>
      <c r="D51" s="13" t="s">
        <v>37</v>
      </c>
      <c r="E51" s="24" t="s">
        <v>40</v>
      </c>
      <c r="F51" s="33">
        <v>0.04622685185185185</v>
      </c>
      <c r="G51" s="13" t="str">
        <f t="shared" si="4"/>
        <v>5.33/km</v>
      </c>
      <c r="H51" s="22">
        <f t="shared" si="5"/>
        <v>0.014502314814814822</v>
      </c>
      <c r="I51" s="22">
        <f>F51-INDEX($F$5:$F$63,MATCH(D51,$D$5:$D$63,0))</f>
        <v>0.014039351851851851</v>
      </c>
    </row>
    <row r="52" spans="1:9" ht="15.75">
      <c r="A52" s="13">
        <v>48</v>
      </c>
      <c r="B52" s="24" t="s">
        <v>58</v>
      </c>
      <c r="C52" s="24" t="s">
        <v>120</v>
      </c>
      <c r="D52" s="13" t="s">
        <v>39</v>
      </c>
      <c r="E52" s="24" t="s">
        <v>61</v>
      </c>
      <c r="F52" s="33">
        <v>0.04722222222222222</v>
      </c>
      <c r="G52" s="13" t="str">
        <f t="shared" si="4"/>
        <v>5.40/km</v>
      </c>
      <c r="H52" s="22">
        <f t="shared" si="5"/>
        <v>0.01549768518518519</v>
      </c>
      <c r="I52" s="22">
        <f>F52-INDEX($F$5:$F$63,MATCH(D52,$D$5:$D$63,0))</f>
        <v>0.013472222222222219</v>
      </c>
    </row>
    <row r="53" spans="1:9" ht="15.75">
      <c r="A53" s="13">
        <v>49</v>
      </c>
      <c r="B53" s="24" t="s">
        <v>107</v>
      </c>
      <c r="C53" s="24" t="s">
        <v>19</v>
      </c>
      <c r="D53" s="13" t="s">
        <v>30</v>
      </c>
      <c r="E53" s="24" t="s">
        <v>40</v>
      </c>
      <c r="F53" s="33">
        <v>0.0487037037037037</v>
      </c>
      <c r="G53" s="13" t="str">
        <f t="shared" si="4"/>
        <v>5.51/km</v>
      </c>
      <c r="H53" s="22">
        <f t="shared" si="5"/>
        <v>0.01697916666666667</v>
      </c>
      <c r="I53" s="22">
        <f>F53-INDEX($F$5:$F$63,MATCH(D53,$D$5:$D$63,0))</f>
        <v>0.01697916666666667</v>
      </c>
    </row>
    <row r="54" spans="1:9" ht="15.75">
      <c r="A54" s="13">
        <v>50</v>
      </c>
      <c r="B54" s="24" t="s">
        <v>121</v>
      </c>
      <c r="C54" s="24" t="s">
        <v>122</v>
      </c>
      <c r="D54" s="13" t="s">
        <v>39</v>
      </c>
      <c r="E54" s="24" t="s">
        <v>141</v>
      </c>
      <c r="F54" s="33">
        <v>0.04925925925925926</v>
      </c>
      <c r="G54" s="13" t="str">
        <f t="shared" si="4"/>
        <v>5.55/km</v>
      </c>
      <c r="H54" s="22">
        <f t="shared" si="5"/>
        <v>0.01753472222222223</v>
      </c>
      <c r="I54" s="22">
        <f>F54-INDEX($F$5:$F$63,MATCH(D54,$D$5:$D$63,0))</f>
        <v>0.015509259259259257</v>
      </c>
    </row>
    <row r="55" spans="1:9" ht="15.75">
      <c r="A55" s="13">
        <v>51</v>
      </c>
      <c r="B55" s="24" t="s">
        <v>123</v>
      </c>
      <c r="C55" s="24" t="s">
        <v>124</v>
      </c>
      <c r="D55" s="13" t="s">
        <v>125</v>
      </c>
      <c r="E55" s="24" t="s">
        <v>141</v>
      </c>
      <c r="F55" s="33">
        <v>0.0499537037037037</v>
      </c>
      <c r="G55" s="13" t="str">
        <f t="shared" si="4"/>
        <v>5.60/km</v>
      </c>
      <c r="H55" s="22">
        <f t="shared" si="5"/>
        <v>0.01822916666666667</v>
      </c>
      <c r="I55" s="22">
        <f>F55-INDEX($F$5:$F$63,MATCH(D55,$D$5:$D$63,0))</f>
        <v>0</v>
      </c>
    </row>
    <row r="56" spans="1:9" ht="15.75">
      <c r="A56" s="13">
        <v>52</v>
      </c>
      <c r="B56" s="24" t="s">
        <v>126</v>
      </c>
      <c r="C56" s="24" t="s">
        <v>127</v>
      </c>
      <c r="D56" s="13" t="s">
        <v>128</v>
      </c>
      <c r="E56" s="24" t="s">
        <v>31</v>
      </c>
      <c r="F56" s="33">
        <v>0.05159722222222222</v>
      </c>
      <c r="G56" s="13" t="str">
        <f t="shared" si="4"/>
        <v>6.12/km</v>
      </c>
      <c r="H56" s="22">
        <f t="shared" si="5"/>
        <v>0.019872685185185188</v>
      </c>
      <c r="I56" s="22">
        <f>F56-INDEX($F$5:$F$63,MATCH(D56,$D$5:$D$63,0))</f>
        <v>0</v>
      </c>
    </row>
    <row r="57" spans="1:9" ht="15.75">
      <c r="A57" s="13">
        <v>53</v>
      </c>
      <c r="B57" s="24" t="s">
        <v>129</v>
      </c>
      <c r="C57" s="24" t="s">
        <v>96</v>
      </c>
      <c r="D57" s="13" t="s">
        <v>130</v>
      </c>
      <c r="E57" s="24" t="s">
        <v>97</v>
      </c>
      <c r="F57" s="33">
        <v>0.05731481481481482</v>
      </c>
      <c r="G57" s="13" t="str">
        <f t="shared" si="4"/>
        <v>6.53/km</v>
      </c>
      <c r="H57" s="22">
        <f t="shared" si="5"/>
        <v>0.025590277777777788</v>
      </c>
      <c r="I57" s="22">
        <f>F57-INDEX($F$5:$F$63,MATCH(D57,$D$5:$D$63,0))</f>
        <v>0</v>
      </c>
    </row>
    <row r="58" spans="1:9" ht="15.75">
      <c r="A58" s="13">
        <v>54</v>
      </c>
      <c r="B58" s="24" t="s">
        <v>131</v>
      </c>
      <c r="C58" s="24" t="s">
        <v>13</v>
      </c>
      <c r="D58" s="13" t="s">
        <v>64</v>
      </c>
      <c r="E58" s="24" t="s">
        <v>31</v>
      </c>
      <c r="F58" s="33">
        <v>0.05731481481481482</v>
      </c>
      <c r="G58" s="13" t="str">
        <f t="shared" si="4"/>
        <v>6.53/km</v>
      </c>
      <c r="H58" s="22">
        <f t="shared" si="5"/>
        <v>0.025590277777777788</v>
      </c>
      <c r="I58" s="22">
        <f>F58-INDEX($F$5:$F$63,MATCH(D58,$D$5:$D$63,0))</f>
        <v>0.018240740740740745</v>
      </c>
    </row>
    <row r="59" spans="1:9" ht="15.75">
      <c r="A59" s="13">
        <v>55</v>
      </c>
      <c r="B59" s="24" t="s">
        <v>115</v>
      </c>
      <c r="C59" s="24" t="s">
        <v>12</v>
      </c>
      <c r="D59" s="13" t="s">
        <v>37</v>
      </c>
      <c r="E59" s="24" t="s">
        <v>97</v>
      </c>
      <c r="F59" s="33">
        <v>0.05732638888888889</v>
      </c>
      <c r="G59" s="13" t="str">
        <f t="shared" si="4"/>
        <v>6.53/km</v>
      </c>
      <c r="H59" s="22">
        <f t="shared" si="5"/>
        <v>0.025601851851851862</v>
      </c>
      <c r="I59" s="22">
        <f>F59-INDEX($F$5:$F$63,MATCH(D59,$D$5:$D$63,0))</f>
        <v>0.02513888888888889</v>
      </c>
    </row>
    <row r="60" spans="1:9" ht="15.75">
      <c r="A60" s="13">
        <v>56</v>
      </c>
      <c r="B60" s="24" t="s">
        <v>132</v>
      </c>
      <c r="C60" s="24" t="s">
        <v>133</v>
      </c>
      <c r="D60" s="13" t="s">
        <v>125</v>
      </c>
      <c r="E60" s="24" t="s">
        <v>40</v>
      </c>
      <c r="F60" s="33">
        <v>0.06681712962962963</v>
      </c>
      <c r="G60" s="13" t="str">
        <f t="shared" si="4"/>
        <v>8.01/km</v>
      </c>
      <c r="H60" s="22">
        <f t="shared" si="5"/>
        <v>0.0350925925925926</v>
      </c>
      <c r="I60" s="22">
        <f>F60-INDEX($F$5:$F$63,MATCH(D60,$D$5:$D$63,0))</f>
        <v>0.016863425925925928</v>
      </c>
    </row>
    <row r="61" spans="1:9" ht="15.75">
      <c r="A61" s="13">
        <v>57</v>
      </c>
      <c r="B61" s="24" t="s">
        <v>134</v>
      </c>
      <c r="C61" s="24" t="s">
        <v>135</v>
      </c>
      <c r="D61" s="13" t="s">
        <v>37</v>
      </c>
      <c r="E61" s="24" t="s">
        <v>40</v>
      </c>
      <c r="F61" s="33">
        <v>0.06681712962962963</v>
      </c>
      <c r="G61" s="13" t="str">
        <f t="shared" si="4"/>
        <v>8.01/km</v>
      </c>
      <c r="H61" s="22">
        <f t="shared" si="5"/>
        <v>0.0350925925925926</v>
      </c>
      <c r="I61" s="22">
        <f>F61-INDEX($F$5:$F$63,MATCH(D61,$D$5:$D$63,0))</f>
        <v>0.03462962962962963</v>
      </c>
    </row>
    <row r="62" spans="1:9" ht="15.75">
      <c r="A62" s="13">
        <v>58</v>
      </c>
      <c r="B62" s="24" t="s">
        <v>136</v>
      </c>
      <c r="C62" s="24" t="s">
        <v>13</v>
      </c>
      <c r="D62" s="13" t="s">
        <v>71</v>
      </c>
      <c r="E62" s="24" t="s">
        <v>40</v>
      </c>
      <c r="F62" s="33">
        <v>0.06681712962962963</v>
      </c>
      <c r="G62" s="13" t="str">
        <f t="shared" si="4"/>
        <v>8.01/km</v>
      </c>
      <c r="H62" s="22">
        <f t="shared" si="5"/>
        <v>0.0350925925925926</v>
      </c>
      <c r="I62" s="22">
        <f>F62-INDEX($F$5:$F$63,MATCH(D62,$D$5:$D$63,0))</f>
        <v>0.026805555555555555</v>
      </c>
    </row>
    <row r="63" spans="1:9" ht="15.75">
      <c r="A63" s="27">
        <v>59</v>
      </c>
      <c r="B63" s="35" t="s">
        <v>137</v>
      </c>
      <c r="C63" s="35" t="s">
        <v>20</v>
      </c>
      <c r="D63" s="27" t="s">
        <v>33</v>
      </c>
      <c r="E63" s="35" t="s">
        <v>141</v>
      </c>
      <c r="F63" s="34">
        <v>0.07002314814814815</v>
      </c>
      <c r="G63" s="27" t="str">
        <f t="shared" si="4"/>
        <v>8.24/km</v>
      </c>
      <c r="H63" s="28">
        <f t="shared" si="5"/>
        <v>0.038298611111111124</v>
      </c>
      <c r="I63" s="28">
        <f>F63-INDEX($F$5:$F$63,MATCH(D63,$D$5:$D$63,0))</f>
        <v>0.03814814814814815</v>
      </c>
    </row>
  </sheetData>
  <sheetProtection/>
  <autoFilter ref="A4:I63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22" sqref="B22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44" t="str">
        <f>Individuale!A1</f>
        <v>Corri Belmonte Castello</v>
      </c>
      <c r="B1" s="45"/>
      <c r="C1" s="46"/>
    </row>
    <row r="2" spans="1:3" ht="24" customHeight="1">
      <c r="A2" s="47" t="str">
        <f>Individuale!A2</f>
        <v>2ª edizione</v>
      </c>
      <c r="B2" s="47"/>
      <c r="C2" s="47"/>
    </row>
    <row r="3" spans="1:3" ht="24" customHeight="1">
      <c r="A3" s="48" t="str">
        <f>Individuale!A3</f>
        <v>Belmonte Castello (FR) Italia - Venerdì 02/06/2017</v>
      </c>
      <c r="B3" s="48"/>
      <c r="C3" s="48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ht="15" customHeight="1">
      <c r="A5" s="19">
        <v>1</v>
      </c>
      <c r="B5" s="20" t="s">
        <v>40</v>
      </c>
      <c r="C5" s="29">
        <v>18</v>
      </c>
    </row>
    <row r="6" spans="1:3" ht="15" customHeight="1">
      <c r="A6" s="14">
        <v>2</v>
      </c>
      <c r="B6" s="15" t="s">
        <v>31</v>
      </c>
      <c r="C6" s="30">
        <v>12</v>
      </c>
    </row>
    <row r="7" spans="1:3" ht="15" customHeight="1">
      <c r="A7" s="14">
        <v>3</v>
      </c>
      <c r="B7" s="15" t="s">
        <v>141</v>
      </c>
      <c r="C7" s="30">
        <v>6</v>
      </c>
    </row>
    <row r="8" spans="1:3" ht="15" customHeight="1">
      <c r="A8" s="14">
        <v>4</v>
      </c>
      <c r="B8" s="15" t="s">
        <v>43</v>
      </c>
      <c r="C8" s="30">
        <v>4</v>
      </c>
    </row>
    <row r="9" spans="1:3" ht="15" customHeight="1">
      <c r="A9" s="14">
        <v>5</v>
      </c>
      <c r="B9" s="15" t="s">
        <v>97</v>
      </c>
      <c r="C9" s="30">
        <v>4</v>
      </c>
    </row>
    <row r="10" spans="1:3" ht="15" customHeight="1">
      <c r="A10" s="14">
        <v>6</v>
      </c>
      <c r="B10" s="15" t="s">
        <v>61</v>
      </c>
      <c r="C10" s="30">
        <v>4</v>
      </c>
    </row>
    <row r="11" spans="1:3" ht="15" customHeight="1">
      <c r="A11" s="14">
        <v>7</v>
      </c>
      <c r="B11" s="15" t="s">
        <v>76</v>
      </c>
      <c r="C11" s="30">
        <v>3</v>
      </c>
    </row>
    <row r="12" spans="1:3" ht="15" customHeight="1">
      <c r="A12" s="14">
        <v>8</v>
      </c>
      <c r="B12" s="15" t="s">
        <v>78</v>
      </c>
      <c r="C12" s="30">
        <v>2</v>
      </c>
    </row>
    <row r="13" spans="1:3" ht="15" customHeight="1">
      <c r="A13" s="14">
        <v>9</v>
      </c>
      <c r="B13" s="15" t="s">
        <v>92</v>
      </c>
      <c r="C13" s="30">
        <v>1</v>
      </c>
    </row>
    <row r="14" spans="1:3" ht="15" customHeight="1">
      <c r="A14" s="14">
        <v>10</v>
      </c>
      <c r="B14" s="15" t="s">
        <v>52</v>
      </c>
      <c r="C14" s="30">
        <v>1</v>
      </c>
    </row>
    <row r="15" spans="1:3" ht="15.75">
      <c r="A15" s="14">
        <v>11</v>
      </c>
      <c r="B15" s="15" t="s">
        <v>54</v>
      </c>
      <c r="C15" s="30">
        <v>1</v>
      </c>
    </row>
    <row r="16" spans="1:3" ht="15.75">
      <c r="A16" s="14">
        <v>12</v>
      </c>
      <c r="B16" s="15" t="s">
        <v>34</v>
      </c>
      <c r="C16" s="30">
        <v>1</v>
      </c>
    </row>
    <row r="17" spans="1:3" ht="15.75">
      <c r="A17" s="14">
        <v>13</v>
      </c>
      <c r="B17" s="15" t="s">
        <v>82</v>
      </c>
      <c r="C17" s="30">
        <v>1</v>
      </c>
    </row>
    <row r="18" spans="1:3" ht="15.75">
      <c r="A18" s="16">
        <v>14</v>
      </c>
      <c r="B18" s="17" t="s">
        <v>111</v>
      </c>
      <c r="C18" s="31">
        <v>1</v>
      </c>
    </row>
    <row r="19" ht="12.75">
      <c r="C19" s="2">
        <f>SUM(C5:C18)</f>
        <v>59</v>
      </c>
    </row>
  </sheetData>
  <sheetProtection/>
  <autoFilter ref="A4:C4">
    <sortState ref="A5:C19">
      <sortCondition descending="1" sortBy="value" ref="C5:C19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2017-06-27T15:31:08Z</dcterms:modified>
  <cp:category/>
  <cp:version/>
  <cp:contentType/>
  <cp:contentStatus/>
</cp:coreProperties>
</file>