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1"/>
  </bookViews>
  <sheets>
    <sheet name="Foglio5" sheetId="1" r:id="rId1"/>
    <sheet name="Individuale" sheetId="2" r:id="rId2"/>
    <sheet name="Squadra" sheetId="3" r:id="rId3"/>
  </sheets>
  <definedNames>
    <definedName name="_xlnm._FilterDatabase" localSheetId="1" hidden="1">'Individuale'!$A$4:$J$82</definedName>
    <definedName name="_xlnm._FilterDatabase" localSheetId="2" hidden="1">'Squadra'!$A$4:$C$5</definedName>
    <definedName name="_xlnm.Print_Titles" localSheetId="1">'Individuale'!$1:$4</definedName>
    <definedName name="_xlnm.Print_Titles" localSheetId="2">'Squadra'!$1:$4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<sst xmlns="http://schemas.openxmlformats.org/spreadsheetml/2006/main" count="380" uniqueCount="182">
  <si>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</si>
  <si>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</si>
  <si>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</si>
  <si>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</si>
  <si>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</si>
  <si>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</si>
  <si>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</si>
  <si>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</si>
  <si>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</si>
  <si>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</si>
  <si>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</si>
  <si>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B</t>
  </si>
  <si>
    <t>A</t>
  </si>
  <si>
    <t>C</t>
  </si>
  <si>
    <t>G</t>
  </si>
  <si>
    <t>D</t>
  </si>
  <si>
    <t>E</t>
  </si>
  <si>
    <t>H</t>
  </si>
  <si>
    <t>F</t>
  </si>
  <si>
    <t>Real Time</t>
  </si>
  <si>
    <t>FABIO</t>
  </si>
  <si>
    <t>MARCO</t>
  </si>
  <si>
    <t>ROBERTO</t>
  </si>
  <si>
    <t>STEFANO</t>
  </si>
  <si>
    <t>GINO</t>
  </si>
  <si>
    <t>MARIO</t>
  </si>
  <si>
    <t>CLAUDIO</t>
  </si>
  <si>
    <t>PIETRO</t>
  </si>
  <si>
    <t>POLISPORTIVA MONTALTO</t>
  </si>
  <si>
    <t>PAOLO</t>
  </si>
  <si>
    <t>ANDREA</t>
  </si>
  <si>
    <t>ANTONIO</t>
  </si>
  <si>
    <t>LUCA</t>
  </si>
  <si>
    <t>MAURIZIO</t>
  </si>
  <si>
    <t>ENRICO</t>
  </si>
  <si>
    <t>MASSIMO</t>
  </si>
  <si>
    <t>RAFFAELE</t>
  </si>
  <si>
    <t>ANTONIETTA</t>
  </si>
  <si>
    <t>AUGUSTO</t>
  </si>
  <si>
    <t>GAROFOLI</t>
  </si>
  <si>
    <t>M</t>
  </si>
  <si>
    <t>ATLETICA ORTE</t>
  </si>
  <si>
    <t>N</t>
  </si>
  <si>
    <t>D'AGOSTINO</t>
  </si>
  <si>
    <t>VALENTINI</t>
  </si>
  <si>
    <t>VIGIANI</t>
  </si>
  <si>
    <t>DE SANTIS</t>
  </si>
  <si>
    <t>UISP VITERBO</t>
  </si>
  <si>
    <t>LISI</t>
  </si>
  <si>
    <t>MARIANI</t>
  </si>
  <si>
    <t>ETTORE</t>
  </si>
  <si>
    <t>PROCACCI</t>
  </si>
  <si>
    <t>VINCENZO</t>
  </si>
  <si>
    <t>RICCARDO</t>
  </si>
  <si>
    <t>LUCIO</t>
  </si>
  <si>
    <t>SERGIO</t>
  </si>
  <si>
    <t>FABRIZIO</t>
  </si>
  <si>
    <t>GIOVANNI</t>
  </si>
  <si>
    <t>LUIGI</t>
  </si>
  <si>
    <t>SALVINI</t>
  </si>
  <si>
    <t>PAOLA</t>
  </si>
  <si>
    <t>GIANFRANCO</t>
  </si>
  <si>
    <t>A.S.D. PODISTICA SOLIDARIETA'</t>
  </si>
  <si>
    <t>PAOLI</t>
  </si>
  <si>
    <t>POLIZIA PENITENZIARIA VERONA</t>
  </si>
  <si>
    <t>FORMICA</t>
  </si>
  <si>
    <t>ORTENZI</t>
  </si>
  <si>
    <t>CAPPUCCINI</t>
  </si>
  <si>
    <t>PATRIZIA</t>
  </si>
  <si>
    <t>INDIVIDUALE</t>
  </si>
  <si>
    <t>TADDEI</t>
  </si>
  <si>
    <t>VITTORIO</t>
  </si>
  <si>
    <t>ANGELO</t>
  </si>
  <si>
    <t>CHIARA</t>
  </si>
  <si>
    <t>DANIELE</t>
  </si>
  <si>
    <t>ROSSI</t>
  </si>
  <si>
    <t>DOMENICO</t>
  </si>
  <si>
    <t>URBANI</t>
  </si>
  <si>
    <t>ALESSIO</t>
  </si>
  <si>
    <t>LAURA</t>
  </si>
  <si>
    <t>ALBERTO</t>
  </si>
  <si>
    <t>RICCI</t>
  </si>
  <si>
    <t>FILOMENA</t>
  </si>
  <si>
    <t>PUCCI</t>
  </si>
  <si>
    <t>EMANUELE</t>
  </si>
  <si>
    <t>STEFANIA</t>
  </si>
  <si>
    <t>VALERIO</t>
  </si>
  <si>
    <t>GIORGIO</t>
  </si>
  <si>
    <t>ADIUTORI</t>
  </si>
  <si>
    <t>Totale complessivo</t>
  </si>
  <si>
    <t>Totale</t>
  </si>
  <si>
    <t>MORENO</t>
  </si>
  <si>
    <t>CAPOCCIA</t>
  </si>
  <si>
    <t>ANTONELLO</t>
  </si>
  <si>
    <t>GIORDANO</t>
  </si>
  <si>
    <t>Somma di X</t>
  </si>
  <si>
    <t>ZONA OLIMPICA</t>
  </si>
  <si>
    <t>SPADACCIA</t>
  </si>
  <si>
    <t>BOLSENA FORUM</t>
  </si>
  <si>
    <t>PALLOTTA</t>
  </si>
  <si>
    <t>ATLETICA DI MARCO SPORT</t>
  </si>
  <si>
    <t>PAPINI</t>
  </si>
  <si>
    <t>CIRILLI</t>
  </si>
  <si>
    <t>RONCA</t>
  </si>
  <si>
    <t>TOSCANA ATLETICA EMPOLI</t>
  </si>
  <si>
    <t>BOSSI</t>
  </si>
  <si>
    <t>LIBERTAS ORVIETO</t>
  </si>
  <si>
    <t>MECHELLI</t>
  </si>
  <si>
    <t>ATLETICA CORCHIANO</t>
  </si>
  <si>
    <t>CAMPANELLI</t>
  </si>
  <si>
    <t>SCATOLONI</t>
  </si>
  <si>
    <t>ATLETICA CASONE NOCETO</t>
  </si>
  <si>
    <t>STANKIEWIC</t>
  </si>
  <si>
    <t>KATARZYNA ANNA</t>
  </si>
  <si>
    <t>TEAM MARATON BIKE</t>
  </si>
  <si>
    <t>CICCOTTI</t>
  </si>
  <si>
    <t>ATLETICA MONTEFIASCONE</t>
  </si>
  <si>
    <t>PELLICCIA</t>
  </si>
  <si>
    <t>PRUDENZI</t>
  </si>
  <si>
    <t>GRAZIAN</t>
  </si>
  <si>
    <t>ATLETICA SETTIMESE</t>
  </si>
  <si>
    <t>BELLINI</t>
  </si>
  <si>
    <t>CAMPITELLI</t>
  </si>
  <si>
    <t>ATLETICA TUSCANIA</t>
  </si>
  <si>
    <t>ZANONI</t>
  </si>
  <si>
    <t>COPPI</t>
  </si>
  <si>
    <t>UISP ABBADIA</t>
  </si>
  <si>
    <t>CAPITONI</t>
  </si>
  <si>
    <t>MOCETTI</t>
  </si>
  <si>
    <t>RENZI</t>
  </si>
  <si>
    <t>PESCI</t>
  </si>
  <si>
    <t>BURLA</t>
  </si>
  <si>
    <t>DEVIS</t>
  </si>
  <si>
    <t>SORDINI</t>
  </si>
  <si>
    <t>ISIDORI</t>
  </si>
  <si>
    <t>BARBERINI</t>
  </si>
  <si>
    <t>LORENZINI</t>
  </si>
  <si>
    <t>LIBERO</t>
  </si>
  <si>
    <t>AMEDEO</t>
  </si>
  <si>
    <t>ATLETICA NEPI</t>
  </si>
  <si>
    <t>BRUTI</t>
  </si>
  <si>
    <t>ERCOLANI</t>
  </si>
  <si>
    <t>MOSCETTI</t>
  </si>
  <si>
    <t>TRETTER</t>
  </si>
  <si>
    <t>THOMAS</t>
  </si>
  <si>
    <t>MARATONA DEL CONCILIO</t>
  </si>
  <si>
    <t>ZAPPONI</t>
  </si>
  <si>
    <t>BOCCIALONI</t>
  </si>
  <si>
    <t>EMORE</t>
  </si>
  <si>
    <t>BONINI</t>
  </si>
  <si>
    <t>STABBIOLI</t>
  </si>
  <si>
    <t>BRUNOTTI</t>
  </si>
  <si>
    <t>PICCINI</t>
  </si>
  <si>
    <t>BERNARDINO</t>
  </si>
  <si>
    <t>SBARRINI</t>
  </si>
  <si>
    <t>BAIA</t>
  </si>
  <si>
    <t>ATLETICA ENERGIA ROMA</t>
  </si>
  <si>
    <t>BUZI</t>
  </si>
  <si>
    <t>MARI</t>
  </si>
  <si>
    <t>MARZIALI</t>
  </si>
  <si>
    <t>MAZZUOLI</t>
  </si>
  <si>
    <t>LIBERA</t>
  </si>
  <si>
    <t>TARCISIO</t>
  </si>
  <si>
    <t>DELLA BELLA</t>
  </si>
  <si>
    <t>ELSON</t>
  </si>
  <si>
    <t>FRANCISCO</t>
  </si>
  <si>
    <t>MICAEL</t>
  </si>
  <si>
    <t>SEVERO NETO</t>
  </si>
  <si>
    <t>IONE</t>
  </si>
  <si>
    <t>FAGIANI</t>
  </si>
  <si>
    <t>VIOLA</t>
  </si>
  <si>
    <t>ROMOLI</t>
  </si>
  <si>
    <t>NADDEO</t>
  </si>
  <si>
    <t>CENCINI</t>
  </si>
  <si>
    <t>ABBADIA</t>
  </si>
  <si>
    <t>GIGLIONI</t>
  </si>
  <si>
    <t>MENS SANA SIENA</t>
  </si>
  <si>
    <t>DOMINICI</t>
  </si>
  <si>
    <t>NICOLE</t>
  </si>
  <si>
    <t>1ª edizione</t>
  </si>
  <si>
    <t>Corsa Podistica a Proceno</t>
  </si>
  <si>
    <t>Proceno (VT) Italia - Lunedì 11/08/2014 ore 21.00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</si>
</sst>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82" sheet="Individuale"/>
  </cacheSource>
  <cacheFields count="11">
    <cacheField name="Pos">
      <sharedItems containsSemiMixedTypes="0" containsString="0" containsMixedTypes="0" containsNumber="1" containsInteger="1"/>
    </cacheField>
    <cacheField name="Cognome">
      <sharedItems containsMixedTypes="0"/>
    </cacheField>
    <cacheField name="Nome">
      <sharedItems containsMixedTypes="0"/>
    </cacheField>
    <cacheField name="Cat.">
      <sharedItems containsMixedTypes="0"/>
    </cacheField>
    <cacheField name="Societ?">
      <sharedItems containsMixedTypes="0" count="24">
        <s v="ZONA OLIMPICA"/>
        <s v="BOLSENA FORUM"/>
        <s v="ATLETICA DI MARCO SPORT"/>
        <s v="POLIZIA PENITENZIARIA VERONA"/>
        <s v="TOSCANA ATLETICA EMPOLI"/>
        <s v="A.S.D. PODISTICA SOLIDARIETA'"/>
        <s v="LIBERTAS ORVIETO"/>
        <s v="ATLETICA CORCHIANO"/>
        <s v="ATLETICA CASONE NOCETO"/>
        <s v="TEAM MARATON BIKE"/>
        <s v="ATLETICA MONTEFIASCONE"/>
        <s v="ATLETICA SETTIMESE"/>
        <s v="ATLETICA TUSCANIA"/>
        <s v="UISP ABBADIA"/>
        <s v="POLISPORTIVA MONTALTO"/>
        <s v="LIBERO"/>
        <s v="ATLETICA NEPI"/>
        <s v="MARATONA DEL CONCILIO"/>
        <s v="UISP VITERBO"/>
        <s v="ATLETICA ENERGIA ROMA"/>
        <s v="ATLETICA ORTE"/>
        <s v="LIBERA"/>
        <s v="ABBADIA"/>
        <s v="MENS SANA SIENA"/>
      </sharedItems>
    </cacheField>
    <cacheField name="Tempo ufficiale">
      <sharedItems containsSemiMixedTypes="0" containsNonDate="0" containsDate="1" containsString="0" containsMixedTypes="0"/>
    </cacheField>
    <cacheField name="Real Time">
      <sharedItems containsSemiMixedTypes="0" containsNonDate="0" containsDate="1" containsString="0" containsMixedTypes="0"/>
    </cacheField>
    <cacheField name="Velocit?">
      <sharedItems containsMixedTypes="0"/>
    </cacheField>
    <cacheField name="Distanza dal 1? Ass">
      <sharedItems containsSemiMixedTypes="0" containsNonDate="0" containsDate="1" containsString="0" containsMixedTypes="0"/>
    </cacheField>
    <cacheField name="Distanza dal 1? Cat">
      <sharedItems containsSemiMixedTypes="0" containsNonDate="0" containsDate="1" containsString="0" containsMixedTypes="0"/>
    </cacheField>
    <cacheField name="X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5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29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5"/>
        <item x="22"/>
        <item x="8"/>
        <item x="7"/>
        <item x="2"/>
        <item x="19"/>
        <item x="10"/>
        <item x="16"/>
        <item x="20"/>
        <item x="11"/>
        <item x="12"/>
        <item x="1"/>
        <item x="21"/>
        <item x="15"/>
        <item x="6"/>
        <item x="17"/>
        <item x="23"/>
        <item x="14"/>
        <item x="3"/>
        <item x="9"/>
        <item x="4"/>
        <item x="13"/>
        <item x="18"/>
        <item x="0"/>
        <item t="default"/>
      </items>
    </pivotField>
    <pivotField compact="0" outline="0" subtotalTop="0" showAll="0" numFmtId="170"/>
    <pivotField compact="0" outline="0" subtotalTop="0" showAll="0" numFmtId="170"/>
    <pivotField compact="0" outline="0" subtotalTop="0" showAll="0"/>
    <pivotField compact="0" outline="0" subtotalTop="0" showAll="0" numFmtId="170"/>
    <pivotField compact="0" outline="0" subtotalTop="0" showAll="0" numFmtId="170"/>
    <pivotField dataField="1" compact="0" outline="0" subtotalTop="0"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omma di X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5" sqref="A5:B28"/>
    </sheetView>
  </sheetViews>
  <sheetFormatPr defaultColWidth="9.140625" defaultRowHeight="12.75"/>
  <cols>
    <col min="1" max="1" width="31.140625" style="0" bestFit="1" customWidth="1"/>
    <col min="2" max="2" width="6.00390625" style="0" bestFit="1" customWidth="1"/>
  </cols>
  <sheetData>
    <row r="3" spans="1:2" ht="12.75">
      <c r="A3" s="37" t="s">
        <v>95</v>
      </c>
      <c r="B3" s="40"/>
    </row>
    <row r="4" spans="1:2" ht="12.75">
      <c r="A4" s="37" t="s">
        <v>5</v>
      </c>
      <c r="B4" s="40" t="s">
        <v>90</v>
      </c>
    </row>
    <row r="5" spans="1:2" ht="12.75">
      <c r="A5" s="36" t="s">
        <v>62</v>
      </c>
      <c r="B5" s="41">
        <v>2</v>
      </c>
    </row>
    <row r="6" spans="1:2" ht="12.75">
      <c r="A6" s="38" t="s">
        <v>174</v>
      </c>
      <c r="B6" s="42">
        <v>1</v>
      </c>
    </row>
    <row r="7" spans="1:2" ht="12.75">
      <c r="A7" s="38" t="s">
        <v>111</v>
      </c>
      <c r="B7" s="42">
        <v>1</v>
      </c>
    </row>
    <row r="8" spans="1:2" ht="12.75">
      <c r="A8" s="38" t="s">
        <v>108</v>
      </c>
      <c r="B8" s="42">
        <v>5</v>
      </c>
    </row>
    <row r="9" spans="1:2" ht="12.75">
      <c r="A9" s="38" t="s">
        <v>100</v>
      </c>
      <c r="B9" s="42">
        <v>7</v>
      </c>
    </row>
    <row r="10" spans="1:2" ht="12.75">
      <c r="A10" s="38" t="s">
        <v>156</v>
      </c>
      <c r="B10" s="42">
        <v>1</v>
      </c>
    </row>
    <row r="11" spans="1:2" ht="12.75">
      <c r="A11" s="38" t="s">
        <v>116</v>
      </c>
      <c r="B11" s="42">
        <v>1</v>
      </c>
    </row>
    <row r="12" spans="1:2" ht="12.75">
      <c r="A12" s="38" t="s">
        <v>139</v>
      </c>
      <c r="B12" s="42">
        <v>4</v>
      </c>
    </row>
    <row r="13" spans="1:2" ht="12.75">
      <c r="A13" s="38" t="s">
        <v>41</v>
      </c>
      <c r="B13" s="42">
        <v>1</v>
      </c>
    </row>
    <row r="14" spans="1:2" ht="12.75">
      <c r="A14" s="38" t="s">
        <v>120</v>
      </c>
      <c r="B14" s="42">
        <v>1</v>
      </c>
    </row>
    <row r="15" spans="1:2" ht="12.75">
      <c r="A15" s="38" t="s">
        <v>123</v>
      </c>
      <c r="B15" s="42">
        <v>2</v>
      </c>
    </row>
    <row r="16" spans="1:2" ht="12.75">
      <c r="A16" s="38" t="s">
        <v>98</v>
      </c>
      <c r="B16" s="42">
        <v>21</v>
      </c>
    </row>
    <row r="17" spans="1:2" ht="12.75">
      <c r="A17" s="38" t="s">
        <v>161</v>
      </c>
      <c r="B17" s="42">
        <v>2</v>
      </c>
    </row>
    <row r="18" spans="1:2" ht="12.75">
      <c r="A18" s="38" t="s">
        <v>137</v>
      </c>
      <c r="B18" s="42">
        <v>2</v>
      </c>
    </row>
    <row r="19" spans="1:2" ht="12.75">
      <c r="A19" s="38" t="s">
        <v>106</v>
      </c>
      <c r="B19" s="42">
        <v>9</v>
      </c>
    </row>
    <row r="20" spans="1:2" ht="12.75">
      <c r="A20" s="38" t="s">
        <v>145</v>
      </c>
      <c r="B20" s="42">
        <v>1</v>
      </c>
    </row>
    <row r="21" spans="1:2" ht="12.75">
      <c r="A21" s="38" t="s">
        <v>176</v>
      </c>
      <c r="B21" s="42">
        <v>1</v>
      </c>
    </row>
    <row r="22" spans="1:2" ht="12.75">
      <c r="A22" s="38" t="s">
        <v>28</v>
      </c>
      <c r="B22" s="42">
        <v>3</v>
      </c>
    </row>
    <row r="23" spans="1:2" ht="12.75">
      <c r="A23" s="38" t="s">
        <v>64</v>
      </c>
      <c r="B23" s="42">
        <v>1</v>
      </c>
    </row>
    <row r="24" spans="1:2" ht="12.75">
      <c r="A24" s="38" t="s">
        <v>114</v>
      </c>
      <c r="B24" s="42">
        <v>1</v>
      </c>
    </row>
    <row r="25" spans="1:2" ht="12.75">
      <c r="A25" s="38" t="s">
        <v>104</v>
      </c>
      <c r="B25" s="42">
        <v>1</v>
      </c>
    </row>
    <row r="26" spans="1:2" ht="12.75">
      <c r="A26" s="38" t="s">
        <v>126</v>
      </c>
      <c r="B26" s="42">
        <v>1</v>
      </c>
    </row>
    <row r="27" spans="1:2" ht="12.75">
      <c r="A27" s="38" t="s">
        <v>47</v>
      </c>
      <c r="B27" s="42">
        <v>1</v>
      </c>
    </row>
    <row r="28" spans="1:2" ht="12.75">
      <c r="A28" s="38" t="s">
        <v>96</v>
      </c>
      <c r="B28" s="42">
        <v>8</v>
      </c>
    </row>
    <row r="29" spans="1:2" ht="12.75">
      <c r="A29" s="39" t="s">
        <v>89</v>
      </c>
      <c r="B29" s="43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180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179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181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19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63</v>
      </c>
      <c r="C5" s="16" t="s">
        <v>22</v>
      </c>
      <c r="D5" s="12" t="s">
        <v>12</v>
      </c>
      <c r="E5" s="16" t="s">
        <v>96</v>
      </c>
      <c r="F5" s="21">
        <v>0.014826388888888889</v>
      </c>
      <c r="G5" s="21">
        <v>0.014826388888888889</v>
      </c>
      <c r="H5" s="12" t="str">
        <f aca="true" t="shared" si="0" ref="H5:H27">TEXT(INT((HOUR(G5)*3600+MINUTE(G5)*60+SECOND(G5))/$J$3/60),"0")&amp;"."&amp;TEXT(MOD((HOUR(G5)*3600+MINUTE(G5)*60+SECOND(G5))/$J$3,60),"00")&amp;"/km"</f>
        <v>3.34/km</v>
      </c>
      <c r="I5" s="21">
        <f aca="true" t="shared" si="1" ref="I5:I27">G5-$G$5</f>
        <v>0</v>
      </c>
      <c r="J5" s="21">
        <f>G5-INDEX($G$5:$G$82,MATCH(D5,$D$5:$D$82,0))</f>
        <v>0</v>
      </c>
    </row>
    <row r="6" spans="1:10" s="10" customFormat="1" ht="15" customHeight="1">
      <c r="A6" s="13">
        <v>2</v>
      </c>
      <c r="B6" s="17" t="s">
        <v>97</v>
      </c>
      <c r="C6" s="17" t="s">
        <v>21</v>
      </c>
      <c r="D6" s="13" t="s">
        <v>12</v>
      </c>
      <c r="E6" s="17" t="s">
        <v>98</v>
      </c>
      <c r="F6" s="22">
        <v>0.01494212962962963</v>
      </c>
      <c r="G6" s="22">
        <v>0.01494212962962963</v>
      </c>
      <c r="H6" s="13" t="str">
        <f t="shared" si="0"/>
        <v>3.35/km</v>
      </c>
      <c r="I6" s="22">
        <f t="shared" si="1"/>
        <v>0.00011574074074074091</v>
      </c>
      <c r="J6" s="22">
        <f>G6-INDEX($G$5:$G$82,MATCH(D6,$D$5:$D$82,0))</f>
        <v>0.00011574074074074091</v>
      </c>
    </row>
    <row r="7" spans="1:10" s="10" customFormat="1" ht="15" customHeight="1">
      <c r="A7" s="13">
        <v>3</v>
      </c>
      <c r="B7" s="17" t="s">
        <v>99</v>
      </c>
      <c r="C7" s="17" t="s">
        <v>93</v>
      </c>
      <c r="D7" s="13" t="s">
        <v>13</v>
      </c>
      <c r="E7" s="17" t="s">
        <v>98</v>
      </c>
      <c r="F7" s="22">
        <v>0.015208333333333332</v>
      </c>
      <c r="G7" s="22">
        <v>0.015208333333333332</v>
      </c>
      <c r="H7" s="13" t="str">
        <f t="shared" si="0"/>
        <v>3.39/km</v>
      </c>
      <c r="I7" s="22">
        <f t="shared" si="1"/>
        <v>0.00038194444444444343</v>
      </c>
      <c r="J7" s="22">
        <f>G7-INDEX($G$5:$G$82,MATCH(D7,$D$5:$D$82,0))</f>
        <v>0</v>
      </c>
    </row>
    <row r="8" spans="1:10" s="10" customFormat="1" ht="15" customHeight="1">
      <c r="A8" s="13">
        <v>4</v>
      </c>
      <c r="B8" s="17" t="s">
        <v>70</v>
      </c>
      <c r="C8" s="17" t="s">
        <v>22</v>
      </c>
      <c r="D8" s="13" t="s">
        <v>11</v>
      </c>
      <c r="E8" s="17" t="s">
        <v>100</v>
      </c>
      <c r="F8" s="22">
        <v>0.015266203703703705</v>
      </c>
      <c r="G8" s="22">
        <v>0.015266203703703705</v>
      </c>
      <c r="H8" s="13" t="str">
        <f t="shared" si="0"/>
        <v>3.40/km</v>
      </c>
      <c r="I8" s="22">
        <f t="shared" si="1"/>
        <v>0.0004398148148148165</v>
      </c>
      <c r="J8" s="22">
        <f>G8-INDEX($G$5:$G$82,MATCH(D8,$D$5:$D$82,0))</f>
        <v>0</v>
      </c>
    </row>
    <row r="9" spans="1:10" s="10" customFormat="1" ht="15" customHeight="1">
      <c r="A9" s="13">
        <v>5</v>
      </c>
      <c r="B9" s="17" t="s">
        <v>39</v>
      </c>
      <c r="C9" s="17" t="s">
        <v>20</v>
      </c>
      <c r="D9" s="13" t="s">
        <v>15</v>
      </c>
      <c r="E9" s="17" t="s">
        <v>64</v>
      </c>
      <c r="F9" s="22">
        <v>0.015636574074074074</v>
      </c>
      <c r="G9" s="22">
        <v>0.015636574074074074</v>
      </c>
      <c r="H9" s="13" t="str">
        <f t="shared" si="0"/>
        <v>3.45/km</v>
      </c>
      <c r="I9" s="22">
        <f t="shared" si="1"/>
        <v>0.0008101851851851846</v>
      </c>
      <c r="J9" s="22">
        <f>G9-INDEX($G$5:$G$82,MATCH(D9,$D$5:$D$82,0))</f>
        <v>0</v>
      </c>
    </row>
    <row r="10" spans="1:10" s="10" customFormat="1" ht="15" customHeight="1">
      <c r="A10" s="13">
        <v>6</v>
      </c>
      <c r="B10" s="17" t="s">
        <v>101</v>
      </c>
      <c r="C10" s="17" t="s">
        <v>34</v>
      </c>
      <c r="D10" s="13" t="s">
        <v>15</v>
      </c>
      <c r="E10" s="17" t="s">
        <v>98</v>
      </c>
      <c r="F10" s="22">
        <v>0.015671296296296298</v>
      </c>
      <c r="G10" s="22">
        <v>0.015671296296296298</v>
      </c>
      <c r="H10" s="13" t="str">
        <f t="shared" si="0"/>
        <v>3.46/km</v>
      </c>
      <c r="I10" s="22">
        <f t="shared" si="1"/>
        <v>0.0008449074074074088</v>
      </c>
      <c r="J10" s="22">
        <f>G10-INDEX($G$5:$G$82,MATCH(D10,$D$5:$D$82,0))</f>
        <v>3.472222222222418E-05</v>
      </c>
    </row>
    <row r="11" spans="1:10" s="10" customFormat="1" ht="15" customHeight="1">
      <c r="A11" s="13">
        <v>7</v>
      </c>
      <c r="B11" s="17" t="s">
        <v>102</v>
      </c>
      <c r="C11" s="17" t="s">
        <v>35</v>
      </c>
      <c r="D11" s="13" t="s">
        <v>15</v>
      </c>
      <c r="E11" s="17" t="s">
        <v>96</v>
      </c>
      <c r="F11" s="22">
        <v>0.01570601851851852</v>
      </c>
      <c r="G11" s="22">
        <v>0.01570601851851852</v>
      </c>
      <c r="H11" s="13" t="str">
        <f t="shared" si="0"/>
        <v>3.46/km</v>
      </c>
      <c r="I11" s="22">
        <f t="shared" si="1"/>
        <v>0.0008796296296296295</v>
      </c>
      <c r="J11" s="22">
        <f>G11-INDEX($G$5:$G$82,MATCH(D11,$D$5:$D$82,0))</f>
        <v>6.944444444444489E-05</v>
      </c>
    </row>
    <row r="12" spans="1:10" s="10" customFormat="1" ht="15" customHeight="1">
      <c r="A12" s="13">
        <v>8</v>
      </c>
      <c r="B12" s="17" t="s">
        <v>103</v>
      </c>
      <c r="C12" s="17" t="s">
        <v>53</v>
      </c>
      <c r="D12" s="13" t="s">
        <v>11</v>
      </c>
      <c r="E12" s="17" t="s">
        <v>104</v>
      </c>
      <c r="F12" s="22">
        <v>0.015740740740740743</v>
      </c>
      <c r="G12" s="22">
        <v>0.015740740740740743</v>
      </c>
      <c r="H12" s="13" t="str">
        <f t="shared" si="0"/>
        <v>3.47/km</v>
      </c>
      <c r="I12" s="22">
        <f t="shared" si="1"/>
        <v>0.0009143518518518537</v>
      </c>
      <c r="J12" s="22">
        <f>G12-INDEX($G$5:$G$82,MATCH(D12,$D$5:$D$82,0))</f>
        <v>0.0004745370370370372</v>
      </c>
    </row>
    <row r="13" spans="1:10" s="10" customFormat="1" ht="15" customHeight="1">
      <c r="A13" s="13">
        <v>9</v>
      </c>
      <c r="B13" s="17" t="s">
        <v>105</v>
      </c>
      <c r="C13" s="17" t="s">
        <v>23</v>
      </c>
      <c r="D13" s="13" t="s">
        <v>15</v>
      </c>
      <c r="E13" s="17" t="s">
        <v>100</v>
      </c>
      <c r="F13" s="22">
        <v>0.01587962962962963</v>
      </c>
      <c r="G13" s="22">
        <v>0.01587962962962963</v>
      </c>
      <c r="H13" s="13" t="str">
        <f t="shared" si="0"/>
        <v>3.49/km</v>
      </c>
      <c r="I13" s="22">
        <f t="shared" si="1"/>
        <v>0.00105324074074074</v>
      </c>
      <c r="J13" s="22">
        <f>G13-INDEX($G$5:$G$82,MATCH(D13,$D$5:$D$82,0))</f>
        <v>0.00024305555555555539</v>
      </c>
    </row>
    <row r="14" spans="1:10" s="10" customFormat="1" ht="15" customHeight="1">
      <c r="A14" s="25">
        <v>10</v>
      </c>
      <c r="B14" s="26" t="s">
        <v>92</v>
      </c>
      <c r="C14" s="26" t="s">
        <v>84</v>
      </c>
      <c r="D14" s="25" t="s">
        <v>12</v>
      </c>
      <c r="E14" s="26" t="s">
        <v>62</v>
      </c>
      <c r="F14" s="27">
        <v>0.016087962962962964</v>
      </c>
      <c r="G14" s="27">
        <v>0.016087962962962964</v>
      </c>
      <c r="H14" s="25" t="str">
        <f t="shared" si="0"/>
        <v>3.52/km</v>
      </c>
      <c r="I14" s="27">
        <f t="shared" si="1"/>
        <v>0.0012615740740740747</v>
      </c>
      <c r="J14" s="27">
        <f>G14-INDEX($G$5:$G$82,MATCH(D14,$D$5:$D$82,0))</f>
        <v>0.0012615740740740747</v>
      </c>
    </row>
    <row r="15" spans="1:10" s="10" customFormat="1" ht="15" customHeight="1">
      <c r="A15" s="13">
        <v>11</v>
      </c>
      <c r="B15" s="17" t="s">
        <v>77</v>
      </c>
      <c r="C15" s="17" t="s">
        <v>32</v>
      </c>
      <c r="D15" s="13" t="s">
        <v>12</v>
      </c>
      <c r="E15" s="17" t="s">
        <v>106</v>
      </c>
      <c r="F15" s="22">
        <v>0.016249999999999997</v>
      </c>
      <c r="G15" s="22">
        <v>0.016249999999999997</v>
      </c>
      <c r="H15" s="13" t="str">
        <f t="shared" si="0"/>
        <v>3.54/km</v>
      </c>
      <c r="I15" s="22">
        <f t="shared" si="1"/>
        <v>0.0014236111111111081</v>
      </c>
      <c r="J15" s="22">
        <f>G15-INDEX($G$5:$G$82,MATCH(D15,$D$5:$D$82,0))</f>
        <v>0.0014236111111111081</v>
      </c>
    </row>
    <row r="16" spans="1:10" s="10" customFormat="1" ht="15" customHeight="1">
      <c r="A16" s="13">
        <v>12</v>
      </c>
      <c r="B16" s="17" t="s">
        <v>107</v>
      </c>
      <c r="C16" s="17" t="s">
        <v>78</v>
      </c>
      <c r="D16" s="13" t="s">
        <v>11</v>
      </c>
      <c r="E16" s="17" t="s">
        <v>108</v>
      </c>
      <c r="F16" s="22">
        <v>0.016296296296296295</v>
      </c>
      <c r="G16" s="22">
        <v>0.016296296296296295</v>
      </c>
      <c r="H16" s="13" t="str">
        <f t="shared" si="0"/>
        <v>3.55/km</v>
      </c>
      <c r="I16" s="22">
        <f t="shared" si="1"/>
        <v>0.0014699074074074059</v>
      </c>
      <c r="J16" s="22">
        <f>G16-INDEX($G$5:$G$82,MATCH(D16,$D$5:$D$82,0))</f>
        <v>0.0010300925925925894</v>
      </c>
    </row>
    <row r="17" spans="1:10" s="10" customFormat="1" ht="15" customHeight="1">
      <c r="A17" s="13">
        <v>13</v>
      </c>
      <c r="B17" s="17" t="s">
        <v>109</v>
      </c>
      <c r="C17" s="17" t="s">
        <v>86</v>
      </c>
      <c r="D17" s="13" t="s">
        <v>11</v>
      </c>
      <c r="E17" s="17" t="s">
        <v>96</v>
      </c>
      <c r="F17" s="22">
        <v>0.01642361111111111</v>
      </c>
      <c r="G17" s="22">
        <v>0.01642361111111111</v>
      </c>
      <c r="H17" s="13" t="str">
        <f t="shared" si="0"/>
        <v>3.57/km</v>
      </c>
      <c r="I17" s="22">
        <f t="shared" si="1"/>
        <v>0.001597222222222222</v>
      </c>
      <c r="J17" s="22">
        <f>G17-INDEX($G$5:$G$82,MATCH(D17,$D$5:$D$82,0))</f>
        <v>0.0011574074074074056</v>
      </c>
    </row>
    <row r="18" spans="1:10" s="10" customFormat="1" ht="15" customHeight="1">
      <c r="A18" s="13">
        <v>14</v>
      </c>
      <c r="B18" s="17" t="s">
        <v>110</v>
      </c>
      <c r="C18" s="17" t="s">
        <v>52</v>
      </c>
      <c r="D18" s="13" t="s">
        <v>18</v>
      </c>
      <c r="E18" s="17" t="s">
        <v>111</v>
      </c>
      <c r="F18" s="22">
        <v>0.016458333333333332</v>
      </c>
      <c r="G18" s="22">
        <v>0.016458333333333332</v>
      </c>
      <c r="H18" s="13" t="str">
        <f t="shared" si="0"/>
        <v>3.57/km</v>
      </c>
      <c r="I18" s="22">
        <f t="shared" si="1"/>
        <v>0.0016319444444444428</v>
      </c>
      <c r="J18" s="22">
        <f>G18-INDEX($G$5:$G$82,MATCH(D18,$D$5:$D$82,0))</f>
        <v>0</v>
      </c>
    </row>
    <row r="19" spans="1:10" s="10" customFormat="1" ht="15" customHeight="1">
      <c r="A19" s="13">
        <v>15</v>
      </c>
      <c r="B19" s="17" t="s">
        <v>83</v>
      </c>
      <c r="C19" s="17" t="s">
        <v>52</v>
      </c>
      <c r="D19" s="13" t="s">
        <v>18</v>
      </c>
      <c r="E19" s="17" t="s">
        <v>98</v>
      </c>
      <c r="F19" s="22">
        <v>0.016493055555555556</v>
      </c>
      <c r="G19" s="22">
        <v>0.016493055555555556</v>
      </c>
      <c r="H19" s="13" t="str">
        <f t="shared" si="0"/>
        <v>3.58/km</v>
      </c>
      <c r="I19" s="22">
        <f t="shared" si="1"/>
        <v>0.001666666666666667</v>
      </c>
      <c r="J19" s="22">
        <f>G19-INDEX($G$5:$G$82,MATCH(D19,$D$5:$D$82,0))</f>
        <v>3.472222222222418E-05</v>
      </c>
    </row>
    <row r="20" spans="1:10" s="10" customFormat="1" ht="15" customHeight="1">
      <c r="A20" s="13">
        <v>16</v>
      </c>
      <c r="B20" s="17" t="s">
        <v>112</v>
      </c>
      <c r="C20" s="17" t="s">
        <v>113</v>
      </c>
      <c r="D20" s="13" t="s">
        <v>40</v>
      </c>
      <c r="E20" s="17" t="s">
        <v>114</v>
      </c>
      <c r="F20" s="22">
        <v>0.016550925925925924</v>
      </c>
      <c r="G20" s="22">
        <v>0.016550925925925924</v>
      </c>
      <c r="H20" s="13" t="str">
        <f t="shared" si="0"/>
        <v>3.58/km</v>
      </c>
      <c r="I20" s="22">
        <f t="shared" si="1"/>
        <v>0.0017245370370370348</v>
      </c>
      <c r="J20" s="22">
        <f>G20-INDEX($G$5:$G$82,MATCH(D20,$D$5:$D$82,0))</f>
        <v>0</v>
      </c>
    </row>
    <row r="21" spans="1:10" s="10" customFormat="1" ht="15" customHeight="1">
      <c r="A21" s="13">
        <v>17</v>
      </c>
      <c r="B21" s="17" t="s">
        <v>115</v>
      </c>
      <c r="C21" s="17" t="s">
        <v>25</v>
      </c>
      <c r="D21" s="13" t="s">
        <v>12</v>
      </c>
      <c r="E21" s="17" t="s">
        <v>116</v>
      </c>
      <c r="F21" s="22">
        <v>0.016574074074074074</v>
      </c>
      <c r="G21" s="22">
        <v>0.016574074074074074</v>
      </c>
      <c r="H21" s="13" t="str">
        <f t="shared" si="0"/>
        <v>3.59/km</v>
      </c>
      <c r="I21" s="22">
        <f t="shared" si="1"/>
        <v>0.0017476851851851855</v>
      </c>
      <c r="J21" s="22">
        <f>G21-INDEX($G$5:$G$82,MATCH(D21,$D$5:$D$82,0))</f>
        <v>0.0017476851851851855</v>
      </c>
    </row>
    <row r="22" spans="1:10" s="10" customFormat="1" ht="15" customHeight="1">
      <c r="A22" s="13">
        <v>18</v>
      </c>
      <c r="B22" s="17" t="s">
        <v>117</v>
      </c>
      <c r="C22" s="17" t="s">
        <v>80</v>
      </c>
      <c r="D22" s="13" t="s">
        <v>16</v>
      </c>
      <c r="E22" s="17" t="s">
        <v>106</v>
      </c>
      <c r="F22" s="22">
        <v>0.016620370370370372</v>
      </c>
      <c r="G22" s="22">
        <v>0.016620370370370372</v>
      </c>
      <c r="H22" s="13" t="str">
        <f t="shared" si="0"/>
        <v>3.59/km</v>
      </c>
      <c r="I22" s="22">
        <f t="shared" si="1"/>
        <v>0.0017939814814814832</v>
      </c>
      <c r="J22" s="22">
        <f>G22-INDEX($G$5:$G$82,MATCH(D22,$D$5:$D$82,0))</f>
        <v>0</v>
      </c>
    </row>
    <row r="23" spans="1:10" s="10" customFormat="1" ht="15" customHeight="1">
      <c r="A23" s="13">
        <v>19</v>
      </c>
      <c r="B23" s="17" t="s">
        <v>118</v>
      </c>
      <c r="C23" s="17" t="s">
        <v>87</v>
      </c>
      <c r="D23" s="13" t="s">
        <v>13</v>
      </c>
      <c r="E23" s="17" t="s">
        <v>98</v>
      </c>
      <c r="F23" s="22">
        <v>0.016666666666666666</v>
      </c>
      <c r="G23" s="22">
        <v>0.016666666666666666</v>
      </c>
      <c r="H23" s="13" t="str">
        <f t="shared" si="0"/>
        <v>4.00/km</v>
      </c>
      <c r="I23" s="22">
        <f t="shared" si="1"/>
        <v>0.0018402777777777775</v>
      </c>
      <c r="J23" s="22">
        <f>G23-INDEX($G$5:$G$82,MATCH(D23,$D$5:$D$82,0))</f>
        <v>0.001458333333333334</v>
      </c>
    </row>
    <row r="24" spans="1:10" s="10" customFormat="1" ht="15" customHeight="1">
      <c r="A24" s="13">
        <v>20</v>
      </c>
      <c r="B24" s="17" t="s">
        <v>119</v>
      </c>
      <c r="C24" s="17" t="s">
        <v>91</v>
      </c>
      <c r="D24" s="13" t="s">
        <v>18</v>
      </c>
      <c r="E24" s="17" t="s">
        <v>120</v>
      </c>
      <c r="F24" s="22">
        <v>0.016689814814814817</v>
      </c>
      <c r="G24" s="22">
        <v>0.016689814814814817</v>
      </c>
      <c r="H24" s="13" t="str">
        <f t="shared" si="0"/>
        <v>4.00/km</v>
      </c>
      <c r="I24" s="22">
        <f t="shared" si="1"/>
        <v>0.001863425925925928</v>
      </c>
      <c r="J24" s="22">
        <f>G24-INDEX($G$5:$G$82,MATCH(D24,$D$5:$D$82,0))</f>
        <v>0.00023148148148148529</v>
      </c>
    </row>
    <row r="25" spans="1:10" s="10" customFormat="1" ht="15" customHeight="1">
      <c r="A25" s="13">
        <v>21</v>
      </c>
      <c r="B25" s="17" t="s">
        <v>121</v>
      </c>
      <c r="C25" s="17" t="s">
        <v>56</v>
      </c>
      <c r="D25" s="13" t="s">
        <v>16</v>
      </c>
      <c r="E25" s="17" t="s">
        <v>106</v>
      </c>
      <c r="F25" s="22">
        <v>0.016828703703703703</v>
      </c>
      <c r="G25" s="22">
        <v>0.016828703703703703</v>
      </c>
      <c r="H25" s="13" t="str">
        <f t="shared" si="0"/>
        <v>4.02/km</v>
      </c>
      <c r="I25" s="22">
        <f t="shared" si="1"/>
        <v>0.0020023148148148144</v>
      </c>
      <c r="J25" s="22">
        <f>G25-INDEX($G$5:$G$82,MATCH(D25,$D$5:$D$82,0))</f>
        <v>0.0002083333333333312</v>
      </c>
    </row>
    <row r="26" spans="1:10" s="10" customFormat="1" ht="15" customHeight="1">
      <c r="A26" s="25">
        <v>22</v>
      </c>
      <c r="B26" s="26" t="s">
        <v>92</v>
      </c>
      <c r="C26" s="26" t="s">
        <v>23</v>
      </c>
      <c r="D26" s="25" t="s">
        <v>16</v>
      </c>
      <c r="E26" s="26" t="s">
        <v>62</v>
      </c>
      <c r="F26" s="27">
        <v>0.016944444444444443</v>
      </c>
      <c r="G26" s="27">
        <v>0.016944444444444443</v>
      </c>
      <c r="H26" s="25" t="str">
        <f t="shared" si="0"/>
        <v>4.04/km</v>
      </c>
      <c r="I26" s="27">
        <f t="shared" si="1"/>
        <v>0.0021180555555555536</v>
      </c>
      <c r="J26" s="27">
        <f>G26-INDEX($G$5:$G$82,MATCH(D26,$D$5:$D$82,0))</f>
        <v>0.0003240740740740704</v>
      </c>
    </row>
    <row r="27" spans="1:10" s="10" customFormat="1" ht="15" customHeight="1">
      <c r="A27" s="13">
        <v>23</v>
      </c>
      <c r="B27" s="17" t="s">
        <v>122</v>
      </c>
      <c r="C27" s="17" t="s">
        <v>74</v>
      </c>
      <c r="D27" s="13" t="s">
        <v>12</v>
      </c>
      <c r="E27" s="17" t="s">
        <v>123</v>
      </c>
      <c r="F27" s="22">
        <v>0.017002314814814814</v>
      </c>
      <c r="G27" s="22">
        <v>0.017002314814814814</v>
      </c>
      <c r="H27" s="13" t="str">
        <f t="shared" si="0"/>
        <v>4.05/km</v>
      </c>
      <c r="I27" s="22">
        <f t="shared" si="1"/>
        <v>0.002175925925925925</v>
      </c>
      <c r="J27" s="22">
        <f>G27-INDEX($G$5:$G$82,MATCH(D27,$D$5:$D$82,0))</f>
        <v>0.002175925925925925</v>
      </c>
    </row>
    <row r="28" spans="1:10" s="11" customFormat="1" ht="15" customHeight="1">
      <c r="A28" s="13">
        <v>24</v>
      </c>
      <c r="B28" s="17" t="s">
        <v>124</v>
      </c>
      <c r="C28" s="17" t="s">
        <v>21</v>
      </c>
      <c r="D28" s="13" t="s">
        <v>12</v>
      </c>
      <c r="E28" s="17" t="s">
        <v>98</v>
      </c>
      <c r="F28" s="22">
        <v>0.017083333333333336</v>
      </c>
      <c r="G28" s="22">
        <v>0.017083333333333336</v>
      </c>
      <c r="H28" s="13" t="str">
        <f aca="true" t="shared" si="2" ref="H28:H45">TEXT(INT((HOUR(G28)*3600+MINUTE(G28)*60+SECOND(G28))/$J$3/60),"0")&amp;"."&amp;TEXT(MOD((HOUR(G28)*3600+MINUTE(G28)*60+SECOND(G28))/$J$3,60),"00")&amp;"/km"</f>
        <v>4.06/km</v>
      </c>
      <c r="I28" s="22">
        <f aca="true" t="shared" si="3" ref="I28:I45">G28-$G$5</f>
        <v>0.002256944444444447</v>
      </c>
      <c r="J28" s="22">
        <f>G28-INDEX($G$5:$G$82,MATCH(D28,$D$5:$D$82,0))</f>
        <v>0.002256944444444447</v>
      </c>
    </row>
    <row r="29" spans="1:10" ht="15" customHeight="1">
      <c r="A29" s="13">
        <v>25</v>
      </c>
      <c r="B29" s="17" t="s">
        <v>125</v>
      </c>
      <c r="C29" s="17" t="s">
        <v>85</v>
      </c>
      <c r="D29" s="13" t="s">
        <v>40</v>
      </c>
      <c r="E29" s="17" t="s">
        <v>126</v>
      </c>
      <c r="F29" s="22">
        <v>0.01712962962962963</v>
      </c>
      <c r="G29" s="22">
        <v>0.01712962962962963</v>
      </c>
      <c r="H29" s="13" t="str">
        <f t="shared" si="2"/>
        <v>4.07/km</v>
      </c>
      <c r="I29" s="22">
        <f t="shared" si="3"/>
        <v>0.002303240740740741</v>
      </c>
      <c r="J29" s="22">
        <f>G29-INDEX($G$5:$G$82,MATCH(D29,$D$5:$D$82,0))</f>
        <v>0.0005787037037037063</v>
      </c>
    </row>
    <row r="30" spans="1:10" ht="15" customHeight="1">
      <c r="A30" s="13">
        <v>26</v>
      </c>
      <c r="B30" s="17" t="s">
        <v>127</v>
      </c>
      <c r="C30" s="17" t="s">
        <v>21</v>
      </c>
      <c r="D30" s="13" t="s">
        <v>16</v>
      </c>
      <c r="E30" s="17" t="s">
        <v>100</v>
      </c>
      <c r="F30" s="22">
        <v>0.01724537037037037</v>
      </c>
      <c r="G30" s="22">
        <v>0.01724537037037037</v>
      </c>
      <c r="H30" s="13" t="str">
        <f t="shared" si="2"/>
        <v>4.08/km</v>
      </c>
      <c r="I30" s="22">
        <f t="shared" si="3"/>
        <v>0.0024189814814814803</v>
      </c>
      <c r="J30" s="22">
        <f>G30-INDEX($G$5:$G$82,MATCH(D30,$D$5:$D$82,0))</f>
        <v>0.0006249999999999971</v>
      </c>
    </row>
    <row r="31" spans="1:10" ht="15" customHeight="1">
      <c r="A31" s="13">
        <v>27</v>
      </c>
      <c r="B31" s="17" t="s">
        <v>128</v>
      </c>
      <c r="C31" s="17" t="s">
        <v>54</v>
      </c>
      <c r="D31" s="13" t="s">
        <v>15</v>
      </c>
      <c r="E31" s="17" t="s">
        <v>106</v>
      </c>
      <c r="F31" s="22">
        <v>0.01726851851851852</v>
      </c>
      <c r="G31" s="22">
        <v>0.01726851851851852</v>
      </c>
      <c r="H31" s="13" t="str">
        <f t="shared" si="2"/>
        <v>4.09/km</v>
      </c>
      <c r="I31" s="22">
        <f t="shared" si="3"/>
        <v>0.002442129629629631</v>
      </c>
      <c r="J31" s="22">
        <f>G31-INDEX($G$5:$G$82,MATCH(D31,$D$5:$D$82,0))</f>
        <v>0.0016319444444444463</v>
      </c>
    </row>
    <row r="32" spans="1:10" ht="15" customHeight="1">
      <c r="A32" s="13">
        <v>28</v>
      </c>
      <c r="B32" s="17" t="s">
        <v>129</v>
      </c>
      <c r="C32" s="17" t="s">
        <v>27</v>
      </c>
      <c r="D32" s="13" t="s">
        <v>18</v>
      </c>
      <c r="E32" s="17" t="s">
        <v>96</v>
      </c>
      <c r="F32" s="22">
        <v>0.01730324074074074</v>
      </c>
      <c r="G32" s="22">
        <v>0.01730324074074074</v>
      </c>
      <c r="H32" s="13" t="str">
        <f t="shared" si="2"/>
        <v>4.09/km</v>
      </c>
      <c r="I32" s="22">
        <f t="shared" si="3"/>
        <v>0.0024768518518518516</v>
      </c>
      <c r="J32" s="22">
        <f>G32-INDEX($G$5:$G$82,MATCH(D32,$D$5:$D$82,0))</f>
        <v>0.0008449074074074088</v>
      </c>
    </row>
    <row r="33" spans="1:10" ht="15" customHeight="1">
      <c r="A33" s="13">
        <v>29</v>
      </c>
      <c r="B33" s="17" t="s">
        <v>130</v>
      </c>
      <c r="C33" s="17" t="s">
        <v>29</v>
      </c>
      <c r="D33" s="13" t="s">
        <v>15</v>
      </c>
      <c r="E33" s="17" t="s">
        <v>98</v>
      </c>
      <c r="F33" s="22">
        <v>0.017499999999999998</v>
      </c>
      <c r="G33" s="22">
        <v>0.017499999999999998</v>
      </c>
      <c r="H33" s="13" t="str">
        <f t="shared" si="2"/>
        <v>4.12/km</v>
      </c>
      <c r="I33" s="22">
        <f t="shared" si="3"/>
        <v>0.0026736111111111092</v>
      </c>
      <c r="J33" s="22">
        <f>G33-INDEX($G$5:$G$82,MATCH(D33,$D$5:$D$82,0))</f>
        <v>0.0018634259259259246</v>
      </c>
    </row>
    <row r="34" spans="1:10" ht="15" customHeight="1">
      <c r="A34" s="13">
        <v>30</v>
      </c>
      <c r="B34" s="17" t="s">
        <v>131</v>
      </c>
      <c r="C34" s="17" t="s">
        <v>132</v>
      </c>
      <c r="D34" s="13" t="s">
        <v>11</v>
      </c>
      <c r="E34" s="17" t="s">
        <v>106</v>
      </c>
      <c r="F34" s="22">
        <v>0.017708333333333333</v>
      </c>
      <c r="G34" s="22">
        <v>0.017708333333333333</v>
      </c>
      <c r="H34" s="13" t="str">
        <f t="shared" si="2"/>
        <v>4.15/km</v>
      </c>
      <c r="I34" s="22">
        <f t="shared" si="3"/>
        <v>0.002881944444444444</v>
      </c>
      <c r="J34" s="22">
        <f>G34-INDEX($G$5:$G$82,MATCH(D34,$D$5:$D$82,0))</f>
        <v>0.0024421296296296274</v>
      </c>
    </row>
    <row r="35" spans="1:10" ht="15" customHeight="1">
      <c r="A35" s="13">
        <v>31</v>
      </c>
      <c r="B35" s="17" t="s">
        <v>133</v>
      </c>
      <c r="C35" s="17" t="s">
        <v>79</v>
      </c>
      <c r="D35" s="13" t="s">
        <v>40</v>
      </c>
      <c r="E35" s="17" t="s">
        <v>98</v>
      </c>
      <c r="F35" s="22">
        <v>0.017766203703703704</v>
      </c>
      <c r="G35" s="22">
        <v>0.017766203703703704</v>
      </c>
      <c r="H35" s="13" t="str">
        <f t="shared" si="2"/>
        <v>4.16/km</v>
      </c>
      <c r="I35" s="22">
        <f t="shared" si="3"/>
        <v>0.0029398148148148152</v>
      </c>
      <c r="J35" s="22">
        <f>G35-INDEX($G$5:$G$82,MATCH(D35,$D$5:$D$82,0))</f>
        <v>0.0012152777777777804</v>
      </c>
    </row>
    <row r="36" spans="1:10" ht="15" customHeight="1">
      <c r="A36" s="13">
        <v>32</v>
      </c>
      <c r="B36" s="17" t="s">
        <v>134</v>
      </c>
      <c r="C36" s="17" t="s">
        <v>50</v>
      </c>
      <c r="D36" s="13" t="s">
        <v>18</v>
      </c>
      <c r="E36" s="17" t="s">
        <v>100</v>
      </c>
      <c r="F36" s="22">
        <v>0.017777777777777778</v>
      </c>
      <c r="G36" s="22">
        <v>0.017777777777777778</v>
      </c>
      <c r="H36" s="13" t="str">
        <f t="shared" si="2"/>
        <v>4.16/km</v>
      </c>
      <c r="I36" s="22">
        <f t="shared" si="3"/>
        <v>0.002951388888888889</v>
      </c>
      <c r="J36" s="22">
        <f>G36-INDEX($G$5:$G$82,MATCH(D36,$D$5:$D$82,0))</f>
        <v>0.001319444444444446</v>
      </c>
    </row>
    <row r="37" spans="1:10" ht="15" customHeight="1">
      <c r="A37" s="13">
        <v>33</v>
      </c>
      <c r="B37" s="17" t="s">
        <v>135</v>
      </c>
      <c r="C37" s="17" t="s">
        <v>27</v>
      </c>
      <c r="D37" s="13" t="s">
        <v>16</v>
      </c>
      <c r="E37" s="17" t="s">
        <v>28</v>
      </c>
      <c r="F37" s="22">
        <v>0.0178125</v>
      </c>
      <c r="G37" s="22">
        <v>0.0178125</v>
      </c>
      <c r="H37" s="13" t="str">
        <f t="shared" si="2"/>
        <v>4.17/km</v>
      </c>
      <c r="I37" s="22">
        <f t="shared" si="3"/>
        <v>0.0029861111111111095</v>
      </c>
      <c r="J37" s="22">
        <f>G37-INDEX($G$5:$G$82,MATCH(D37,$D$5:$D$82,0))</f>
        <v>0.0011921296296296263</v>
      </c>
    </row>
    <row r="38" spans="1:10" ht="15" customHeight="1">
      <c r="A38" s="13">
        <v>34</v>
      </c>
      <c r="B38" s="17" t="s">
        <v>136</v>
      </c>
      <c r="C38" s="17" t="s">
        <v>30</v>
      </c>
      <c r="D38" s="13" t="s">
        <v>12</v>
      </c>
      <c r="E38" s="17" t="s">
        <v>69</v>
      </c>
      <c r="F38" s="22">
        <v>0.018078703703703704</v>
      </c>
      <c r="G38" s="22">
        <v>0.018078703703703704</v>
      </c>
      <c r="H38" s="13" t="str">
        <f t="shared" si="2"/>
        <v>4.20/km</v>
      </c>
      <c r="I38" s="22">
        <f t="shared" si="3"/>
        <v>0.0032523148148148155</v>
      </c>
      <c r="J38" s="22">
        <f>G38-INDEX($G$5:$G$82,MATCH(D38,$D$5:$D$82,0))</f>
        <v>0.0032523148148148155</v>
      </c>
    </row>
    <row r="39" spans="1:10" ht="15" customHeight="1">
      <c r="A39" s="13">
        <v>35</v>
      </c>
      <c r="B39" s="17" t="s">
        <v>65</v>
      </c>
      <c r="C39" s="17" t="s">
        <v>138</v>
      </c>
      <c r="D39" s="13" t="s">
        <v>15</v>
      </c>
      <c r="E39" s="17" t="s">
        <v>139</v>
      </c>
      <c r="F39" s="22">
        <v>0.01818287037037037</v>
      </c>
      <c r="G39" s="22">
        <v>0.01818287037037037</v>
      </c>
      <c r="H39" s="13" t="str">
        <f t="shared" si="2"/>
        <v>4.22/km</v>
      </c>
      <c r="I39" s="22">
        <f t="shared" si="3"/>
        <v>0.003356481481481481</v>
      </c>
      <c r="J39" s="22">
        <f>G39-INDEX($G$5:$G$82,MATCH(D39,$D$5:$D$82,0))</f>
        <v>0.0025462962962962965</v>
      </c>
    </row>
    <row r="40" spans="1:10" ht="15" customHeight="1">
      <c r="A40" s="13">
        <v>36</v>
      </c>
      <c r="B40" s="17" t="s">
        <v>43</v>
      </c>
      <c r="C40" s="17" t="s">
        <v>37</v>
      </c>
      <c r="D40" s="13" t="s">
        <v>42</v>
      </c>
      <c r="E40" s="17" t="s">
        <v>139</v>
      </c>
      <c r="F40" s="22">
        <v>0.018206018518518517</v>
      </c>
      <c r="G40" s="22">
        <v>0.018206018518518517</v>
      </c>
      <c r="H40" s="13" t="str">
        <f t="shared" si="2"/>
        <v>4.22/km</v>
      </c>
      <c r="I40" s="22">
        <f t="shared" si="3"/>
        <v>0.0033796296296296283</v>
      </c>
      <c r="J40" s="22">
        <f>G40-INDEX($G$5:$G$82,MATCH(D40,$D$5:$D$82,0))</f>
        <v>0</v>
      </c>
    </row>
    <row r="41" spans="1:10" ht="15" customHeight="1">
      <c r="A41" s="13">
        <v>37</v>
      </c>
      <c r="B41" s="17" t="s">
        <v>140</v>
      </c>
      <c r="C41" s="17" t="s">
        <v>35</v>
      </c>
      <c r="D41" s="13" t="s">
        <v>13</v>
      </c>
      <c r="E41" s="17" t="s">
        <v>98</v>
      </c>
      <c r="F41" s="22">
        <v>0.01826388888888889</v>
      </c>
      <c r="G41" s="22">
        <v>0.01826388888888889</v>
      </c>
      <c r="H41" s="13" t="str">
        <f t="shared" si="2"/>
        <v>4.23/km</v>
      </c>
      <c r="I41" s="22">
        <f t="shared" si="3"/>
        <v>0.0034374999999999996</v>
      </c>
      <c r="J41" s="22">
        <f>G41-INDEX($G$5:$G$82,MATCH(D41,$D$5:$D$82,0))</f>
        <v>0.003055555555555556</v>
      </c>
    </row>
    <row r="42" spans="1:10" ht="15" customHeight="1">
      <c r="A42" s="13">
        <v>38</v>
      </c>
      <c r="B42" s="17" t="s">
        <v>141</v>
      </c>
      <c r="C42" s="17" t="s">
        <v>33</v>
      </c>
      <c r="D42" s="13" t="s">
        <v>16</v>
      </c>
      <c r="E42" s="17" t="s">
        <v>98</v>
      </c>
      <c r="F42" s="22">
        <v>0.01840277777777778</v>
      </c>
      <c r="G42" s="22">
        <v>0.01840277777777778</v>
      </c>
      <c r="H42" s="13" t="str">
        <f t="shared" si="2"/>
        <v>4.25/km</v>
      </c>
      <c r="I42" s="22">
        <f t="shared" si="3"/>
        <v>0.0035763888888888894</v>
      </c>
      <c r="J42" s="22">
        <f>G42-INDEX($G$5:$G$82,MATCH(D42,$D$5:$D$82,0))</f>
        <v>0.0017824074074074062</v>
      </c>
    </row>
    <row r="43" spans="1:10" ht="15" customHeight="1">
      <c r="A43" s="13">
        <v>39</v>
      </c>
      <c r="B43" s="17" t="s">
        <v>142</v>
      </c>
      <c r="C43" s="17" t="s">
        <v>34</v>
      </c>
      <c r="D43" s="13" t="s">
        <v>15</v>
      </c>
      <c r="E43" s="17" t="s">
        <v>98</v>
      </c>
      <c r="F43" s="22">
        <v>0.0184375</v>
      </c>
      <c r="G43" s="22">
        <v>0.0184375</v>
      </c>
      <c r="H43" s="13" t="str">
        <f t="shared" si="2"/>
        <v>4.26/km</v>
      </c>
      <c r="I43" s="22">
        <f t="shared" si="3"/>
        <v>0.00361111111111111</v>
      </c>
      <c r="J43" s="22">
        <f>G43-INDEX($G$5:$G$82,MATCH(D43,$D$5:$D$82,0))</f>
        <v>0.0028009259259259255</v>
      </c>
    </row>
    <row r="44" spans="1:10" ht="15" customHeight="1">
      <c r="A44" s="13">
        <v>40</v>
      </c>
      <c r="B44" s="17" t="s">
        <v>143</v>
      </c>
      <c r="C44" s="17" t="s">
        <v>144</v>
      </c>
      <c r="D44" s="13" t="s">
        <v>11</v>
      </c>
      <c r="E44" s="17" t="s">
        <v>145</v>
      </c>
      <c r="F44" s="22">
        <v>0.018472222222222223</v>
      </c>
      <c r="G44" s="22">
        <v>0.018472222222222223</v>
      </c>
      <c r="H44" s="13" t="str">
        <f t="shared" si="2"/>
        <v>4.26/km</v>
      </c>
      <c r="I44" s="22">
        <f t="shared" si="3"/>
        <v>0.0036458333333333343</v>
      </c>
      <c r="J44" s="22">
        <f>G44-INDEX($G$5:$G$82,MATCH(D44,$D$5:$D$82,0))</f>
        <v>0.0032060185185185178</v>
      </c>
    </row>
    <row r="45" spans="1:10" ht="15" customHeight="1">
      <c r="A45" s="13">
        <v>41</v>
      </c>
      <c r="B45" s="17" t="s">
        <v>146</v>
      </c>
      <c r="C45" s="17" t="s">
        <v>76</v>
      </c>
      <c r="D45" s="13" t="s">
        <v>18</v>
      </c>
      <c r="E45" s="17" t="s">
        <v>28</v>
      </c>
      <c r="F45" s="22">
        <v>0.01851851851851852</v>
      </c>
      <c r="G45" s="22">
        <v>0.01851851851851852</v>
      </c>
      <c r="H45" s="13" t="str">
        <f t="shared" si="2"/>
        <v>4.27/km</v>
      </c>
      <c r="I45" s="22">
        <f t="shared" si="3"/>
        <v>0.003692129629629632</v>
      </c>
      <c r="J45" s="22">
        <f>G45-INDEX($G$5:$G$82,MATCH(D45,$D$5:$D$82,0))</f>
        <v>0.002060185185185189</v>
      </c>
    </row>
    <row r="46" spans="1:10" ht="15" customHeight="1">
      <c r="A46" s="13">
        <v>42</v>
      </c>
      <c r="B46" s="17" t="s">
        <v>45</v>
      </c>
      <c r="C46" s="17" t="s">
        <v>30</v>
      </c>
      <c r="D46" s="13" t="s">
        <v>15</v>
      </c>
      <c r="E46" s="17" t="s">
        <v>96</v>
      </c>
      <c r="F46" s="22">
        <v>0.018541666666666668</v>
      </c>
      <c r="G46" s="22">
        <v>0.018541666666666668</v>
      </c>
      <c r="H46" s="13" t="str">
        <f aca="true" t="shared" si="4" ref="H46:H58">TEXT(INT((HOUR(G46)*3600+MINUTE(G46)*60+SECOND(G46))/$J$3/60),"0")&amp;"."&amp;TEXT(MOD((HOUR(G46)*3600+MINUTE(G46)*60+SECOND(G46))/$J$3,60),"00")&amp;"/km"</f>
        <v>4.27/km</v>
      </c>
      <c r="I46" s="22">
        <f aca="true" t="shared" si="5" ref="I46:I58">G46-$G$5</f>
        <v>0.003715277777777779</v>
      </c>
      <c r="J46" s="22">
        <f>G46-INDEX($G$5:$G$82,MATCH(D46,$D$5:$D$82,0))</f>
        <v>0.0029050925925925945</v>
      </c>
    </row>
    <row r="47" spans="1:10" ht="15" customHeight="1">
      <c r="A47" s="13">
        <v>43</v>
      </c>
      <c r="B47" s="17" t="s">
        <v>44</v>
      </c>
      <c r="C47" s="17" t="s">
        <v>36</v>
      </c>
      <c r="D47" s="13" t="s">
        <v>15</v>
      </c>
      <c r="E47" s="17" t="s">
        <v>139</v>
      </c>
      <c r="F47" s="22">
        <v>0.018587962962962962</v>
      </c>
      <c r="G47" s="22">
        <v>0.018587962962962962</v>
      </c>
      <c r="H47" s="13" t="str">
        <f t="shared" si="4"/>
        <v>4.28/km</v>
      </c>
      <c r="I47" s="22">
        <f t="shared" si="5"/>
        <v>0.0037615740740740734</v>
      </c>
      <c r="J47" s="22">
        <f>G47-INDEX($G$5:$G$82,MATCH(D47,$D$5:$D$82,0))</f>
        <v>0.002951388888888889</v>
      </c>
    </row>
    <row r="48" spans="1:10" ht="15" customHeight="1">
      <c r="A48" s="13">
        <v>44</v>
      </c>
      <c r="B48" s="17" t="s">
        <v>147</v>
      </c>
      <c r="C48" s="17" t="s">
        <v>148</v>
      </c>
      <c r="D48" s="13" t="s">
        <v>18</v>
      </c>
      <c r="E48" s="17" t="s">
        <v>100</v>
      </c>
      <c r="F48" s="22">
        <v>0.01871527777777778</v>
      </c>
      <c r="G48" s="22">
        <v>0.01871527777777778</v>
      </c>
      <c r="H48" s="13" t="str">
        <f t="shared" si="4"/>
        <v>4.30/km</v>
      </c>
      <c r="I48" s="22">
        <f t="shared" si="5"/>
        <v>0.0038888888888888896</v>
      </c>
      <c r="J48" s="22">
        <f>G48-INDEX($G$5:$G$82,MATCH(D48,$D$5:$D$82,0))</f>
        <v>0.002256944444444447</v>
      </c>
    </row>
    <row r="49" spans="1:10" ht="15" customHeight="1">
      <c r="A49" s="13">
        <v>45</v>
      </c>
      <c r="B49" s="17" t="s">
        <v>66</v>
      </c>
      <c r="C49" s="17" t="s">
        <v>22</v>
      </c>
      <c r="D49" s="13" t="s">
        <v>11</v>
      </c>
      <c r="E49" s="17" t="s">
        <v>108</v>
      </c>
      <c r="F49" s="22">
        <v>0.018761574074074073</v>
      </c>
      <c r="G49" s="22">
        <v>0.018761574074074073</v>
      </c>
      <c r="H49" s="13" t="str">
        <f t="shared" si="4"/>
        <v>4.30/km</v>
      </c>
      <c r="I49" s="22">
        <f t="shared" si="5"/>
        <v>0.003935185185185184</v>
      </c>
      <c r="J49" s="22">
        <f>G49-INDEX($G$5:$G$82,MATCH(D49,$D$5:$D$82,0))</f>
        <v>0.0034953703703703674</v>
      </c>
    </row>
    <row r="50" spans="1:10" ht="15" customHeight="1">
      <c r="A50" s="13">
        <v>46</v>
      </c>
      <c r="B50" s="17" t="s">
        <v>75</v>
      </c>
      <c r="C50" s="17" t="s">
        <v>22</v>
      </c>
      <c r="D50" s="13" t="s">
        <v>13</v>
      </c>
      <c r="E50" s="17" t="s">
        <v>98</v>
      </c>
      <c r="F50" s="22">
        <v>0.01894675925925926</v>
      </c>
      <c r="G50" s="22">
        <v>0.01894675925925926</v>
      </c>
      <c r="H50" s="13" t="str">
        <f t="shared" si="4"/>
        <v>4.33/km</v>
      </c>
      <c r="I50" s="22">
        <f t="shared" si="5"/>
        <v>0.0041203703703703715</v>
      </c>
      <c r="J50" s="22">
        <f>G50-INDEX($G$5:$G$82,MATCH(D50,$D$5:$D$82,0))</f>
        <v>0.003738425925925928</v>
      </c>
    </row>
    <row r="51" spans="1:10" ht="15" customHeight="1">
      <c r="A51" s="13">
        <v>47</v>
      </c>
      <c r="B51" s="17" t="s">
        <v>149</v>
      </c>
      <c r="C51" s="17" t="s">
        <v>31</v>
      </c>
      <c r="D51" s="13" t="s">
        <v>18</v>
      </c>
      <c r="E51" s="17" t="s">
        <v>123</v>
      </c>
      <c r="F51" s="22">
        <v>0.018993055555555558</v>
      </c>
      <c r="G51" s="22">
        <v>0.018993055555555558</v>
      </c>
      <c r="H51" s="13" t="str">
        <f t="shared" si="4"/>
        <v>4.34/km</v>
      </c>
      <c r="I51" s="22">
        <f t="shared" si="5"/>
        <v>0.004166666666666669</v>
      </c>
      <c r="J51" s="22">
        <f>G51-INDEX($G$5:$G$82,MATCH(D51,$D$5:$D$82,0))</f>
        <v>0.0025347222222222264</v>
      </c>
    </row>
    <row r="52" spans="1:10" ht="15" customHeight="1">
      <c r="A52" s="13">
        <v>48</v>
      </c>
      <c r="B52" s="17" t="s">
        <v>150</v>
      </c>
      <c r="C52" s="17" t="s">
        <v>72</v>
      </c>
      <c r="D52" s="13" t="s">
        <v>18</v>
      </c>
      <c r="E52" s="17" t="s">
        <v>106</v>
      </c>
      <c r="F52" s="22">
        <v>0.019039351851851852</v>
      </c>
      <c r="G52" s="22">
        <v>0.019039351851851852</v>
      </c>
      <c r="H52" s="13" t="str">
        <f t="shared" si="4"/>
        <v>4.34/km</v>
      </c>
      <c r="I52" s="22">
        <f t="shared" si="5"/>
        <v>0.0042129629629629635</v>
      </c>
      <c r="J52" s="22">
        <f>G52-INDEX($G$5:$G$82,MATCH(D52,$D$5:$D$82,0))</f>
        <v>0.0025810185185185207</v>
      </c>
    </row>
    <row r="53" spans="1:10" ht="15" customHeight="1">
      <c r="A53" s="13">
        <v>49</v>
      </c>
      <c r="B53" s="17" t="s">
        <v>151</v>
      </c>
      <c r="C53" s="17" t="s">
        <v>24</v>
      </c>
      <c r="D53" s="13" t="s">
        <v>13</v>
      </c>
      <c r="E53" s="17" t="s">
        <v>28</v>
      </c>
      <c r="F53" s="22">
        <v>0.01912037037037037</v>
      </c>
      <c r="G53" s="22">
        <v>0.01912037037037037</v>
      </c>
      <c r="H53" s="13" t="str">
        <f t="shared" si="4"/>
        <v>4.35/km</v>
      </c>
      <c r="I53" s="22">
        <f t="shared" si="5"/>
        <v>0.004293981481481482</v>
      </c>
      <c r="J53" s="22">
        <f>G53-INDEX($G$5:$G$82,MATCH(D53,$D$5:$D$82,0))</f>
        <v>0.0039120370370370385</v>
      </c>
    </row>
    <row r="54" spans="1:10" ht="15" customHeight="1">
      <c r="A54" s="13">
        <v>50</v>
      </c>
      <c r="B54" s="17" t="s">
        <v>152</v>
      </c>
      <c r="C54" s="17" t="s">
        <v>153</v>
      </c>
      <c r="D54" s="13" t="s">
        <v>16</v>
      </c>
      <c r="E54" s="17" t="s">
        <v>47</v>
      </c>
      <c r="F54" s="22">
        <v>0.019305555555555555</v>
      </c>
      <c r="G54" s="22">
        <v>0.019305555555555555</v>
      </c>
      <c r="H54" s="13" t="str">
        <f t="shared" si="4"/>
        <v>4.38/km</v>
      </c>
      <c r="I54" s="22">
        <f t="shared" si="5"/>
        <v>0.004479166666666666</v>
      </c>
      <c r="J54" s="22">
        <f>G54-INDEX($G$5:$G$82,MATCH(D54,$D$5:$D$82,0))</f>
        <v>0.002685185185185183</v>
      </c>
    </row>
    <row r="55" spans="1:10" ht="15" customHeight="1">
      <c r="A55" s="13">
        <v>51</v>
      </c>
      <c r="B55" s="17" t="s">
        <v>154</v>
      </c>
      <c r="C55" s="17" t="s">
        <v>21</v>
      </c>
      <c r="D55" s="13" t="s">
        <v>15</v>
      </c>
      <c r="E55" s="17" t="s">
        <v>96</v>
      </c>
      <c r="F55" s="22">
        <v>0.019386574074074073</v>
      </c>
      <c r="G55" s="22">
        <v>0.019386574074074073</v>
      </c>
      <c r="H55" s="13" t="str">
        <f t="shared" si="4"/>
        <v>4.39/km</v>
      </c>
      <c r="I55" s="22">
        <f t="shared" si="5"/>
        <v>0.0045601851851851845</v>
      </c>
      <c r="J55" s="22">
        <f>G55-INDEX($G$5:$G$82,MATCH(D55,$D$5:$D$82,0))</f>
        <v>0.00375</v>
      </c>
    </row>
    <row r="56" spans="1:10" ht="15" customHeight="1">
      <c r="A56" s="13">
        <v>52</v>
      </c>
      <c r="B56" s="17" t="s">
        <v>155</v>
      </c>
      <c r="C56" s="17" t="s">
        <v>87</v>
      </c>
      <c r="D56" s="13" t="s">
        <v>17</v>
      </c>
      <c r="E56" s="17" t="s">
        <v>156</v>
      </c>
      <c r="F56" s="22">
        <v>0.019710648148148147</v>
      </c>
      <c r="G56" s="22">
        <v>0.019710648148148147</v>
      </c>
      <c r="H56" s="13" t="str">
        <f t="shared" si="4"/>
        <v>4.44/km</v>
      </c>
      <c r="I56" s="22">
        <f t="shared" si="5"/>
        <v>0.004884259259259258</v>
      </c>
      <c r="J56" s="22">
        <f>G56-INDEX($G$5:$G$82,MATCH(D56,$D$5:$D$82,0))</f>
        <v>0</v>
      </c>
    </row>
    <row r="57" spans="1:10" ht="15" customHeight="1">
      <c r="A57" s="13">
        <v>53</v>
      </c>
      <c r="B57" s="17" t="s">
        <v>103</v>
      </c>
      <c r="C57" s="17" t="s">
        <v>32</v>
      </c>
      <c r="D57" s="13" t="s">
        <v>13</v>
      </c>
      <c r="E57" s="17" t="s">
        <v>96</v>
      </c>
      <c r="F57" s="22">
        <v>0.01982638888888889</v>
      </c>
      <c r="G57" s="22">
        <v>0.01982638888888889</v>
      </c>
      <c r="H57" s="13" t="str">
        <f t="shared" si="4"/>
        <v>4.46/km</v>
      </c>
      <c r="I57" s="22">
        <f t="shared" si="5"/>
        <v>0.005000000000000001</v>
      </c>
      <c r="J57" s="22">
        <f>G57-INDEX($G$5:$G$82,MATCH(D57,$D$5:$D$82,0))</f>
        <v>0.0046180555555555575</v>
      </c>
    </row>
    <row r="58" spans="1:10" ht="15" customHeight="1">
      <c r="A58" s="13">
        <v>54</v>
      </c>
      <c r="B58" s="17" t="s">
        <v>67</v>
      </c>
      <c r="C58" s="17" t="s">
        <v>68</v>
      </c>
      <c r="D58" s="13" t="s">
        <v>42</v>
      </c>
      <c r="E58" s="17" t="s">
        <v>41</v>
      </c>
      <c r="F58" s="22">
        <v>0.02011574074074074</v>
      </c>
      <c r="G58" s="22">
        <v>0.02011574074074074</v>
      </c>
      <c r="H58" s="13" t="str">
        <f t="shared" si="4"/>
        <v>4.50/km</v>
      </c>
      <c r="I58" s="22">
        <f t="shared" si="5"/>
        <v>0.005289351851851851</v>
      </c>
      <c r="J58" s="22">
        <f>G58-INDEX($G$5:$G$82,MATCH(D58,$D$5:$D$82,0))</f>
        <v>0.0019097222222222224</v>
      </c>
    </row>
    <row r="59" spans="1:10" ht="15" customHeight="1">
      <c r="A59" s="13">
        <v>55</v>
      </c>
      <c r="B59" s="17" t="s">
        <v>48</v>
      </c>
      <c r="C59" s="17" t="s">
        <v>26</v>
      </c>
      <c r="D59" s="13" t="s">
        <v>13</v>
      </c>
      <c r="E59" s="17" t="s">
        <v>108</v>
      </c>
      <c r="F59" s="22">
        <v>0.020150462962962964</v>
      </c>
      <c r="G59" s="22">
        <v>0.020150462962962964</v>
      </c>
      <c r="H59" s="13" t="str">
        <f aca="true" t="shared" si="6" ref="H59:H82">TEXT(INT((HOUR(G59)*3600+MINUTE(G59)*60+SECOND(G59))/$J$3/60),"0")&amp;"."&amp;TEXT(MOD((HOUR(G59)*3600+MINUTE(G59)*60+SECOND(G59))/$J$3,60),"00")&amp;"/km"</f>
        <v>4.50/km</v>
      </c>
      <c r="I59" s="22">
        <f aca="true" t="shared" si="7" ref="I59:I82">G59-$G$5</f>
        <v>0.005324074074074075</v>
      </c>
      <c r="J59" s="22">
        <f>G59-INDEX($G$5:$G$82,MATCH(D59,$D$5:$D$82,0))</f>
        <v>0.004942129629629631</v>
      </c>
    </row>
    <row r="60" spans="1:10" ht="15" customHeight="1">
      <c r="A60" s="13">
        <v>56</v>
      </c>
      <c r="B60" s="17" t="s">
        <v>157</v>
      </c>
      <c r="C60" s="17" t="s">
        <v>58</v>
      </c>
      <c r="D60" s="13" t="s">
        <v>14</v>
      </c>
      <c r="E60" s="17" t="s">
        <v>98</v>
      </c>
      <c r="F60" s="22">
        <v>0.02021990740740741</v>
      </c>
      <c r="G60" s="22">
        <v>0.02021990740740741</v>
      </c>
      <c r="H60" s="13" t="str">
        <f t="shared" si="6"/>
        <v>4.51/km</v>
      </c>
      <c r="I60" s="22">
        <f t="shared" si="7"/>
        <v>0.00539351851851852</v>
      </c>
      <c r="J60" s="22">
        <f>G60-INDEX($G$5:$G$82,MATCH(D60,$D$5:$D$82,0))</f>
        <v>0</v>
      </c>
    </row>
    <row r="61" spans="1:10" ht="15" customHeight="1">
      <c r="A61" s="13">
        <v>57</v>
      </c>
      <c r="B61" s="17" t="s">
        <v>158</v>
      </c>
      <c r="C61" s="17" t="s">
        <v>23</v>
      </c>
      <c r="D61" s="13" t="s">
        <v>15</v>
      </c>
      <c r="E61" s="17" t="s">
        <v>100</v>
      </c>
      <c r="F61" s="22">
        <v>0.020439814814814817</v>
      </c>
      <c r="G61" s="22">
        <v>0.020439814814814817</v>
      </c>
      <c r="H61" s="13" t="str">
        <f t="shared" si="6"/>
        <v>4.54/km</v>
      </c>
      <c r="I61" s="22">
        <f t="shared" si="7"/>
        <v>0.005613425925925928</v>
      </c>
      <c r="J61" s="22">
        <f>G61-INDEX($G$5:$G$82,MATCH(D61,$D$5:$D$82,0))</f>
        <v>0.004803240740740743</v>
      </c>
    </row>
    <row r="62" spans="1:10" ht="15" customHeight="1">
      <c r="A62" s="13">
        <v>58</v>
      </c>
      <c r="B62" s="17" t="s">
        <v>159</v>
      </c>
      <c r="C62" s="17" t="s">
        <v>72</v>
      </c>
      <c r="D62" s="13" t="s">
        <v>16</v>
      </c>
      <c r="E62" s="17" t="s">
        <v>98</v>
      </c>
      <c r="F62" s="22">
        <v>0.020671296296296295</v>
      </c>
      <c r="G62" s="22">
        <v>0.020671296296296295</v>
      </c>
      <c r="H62" s="13" t="str">
        <f t="shared" si="6"/>
        <v>4.58/km</v>
      </c>
      <c r="I62" s="22">
        <f t="shared" si="7"/>
        <v>0.005844907407407406</v>
      </c>
      <c r="J62" s="22">
        <f>G62-INDEX($G$5:$G$82,MATCH(D62,$D$5:$D$82,0))</f>
        <v>0.004050925925925923</v>
      </c>
    </row>
    <row r="63" spans="1:10" ht="15" customHeight="1">
      <c r="A63" s="13">
        <v>59</v>
      </c>
      <c r="B63" s="17" t="s">
        <v>160</v>
      </c>
      <c r="C63" s="17" t="s">
        <v>73</v>
      </c>
      <c r="D63" s="13" t="s">
        <v>40</v>
      </c>
      <c r="E63" s="17" t="s">
        <v>69</v>
      </c>
      <c r="F63" s="22">
        <v>0.02090277777777778</v>
      </c>
      <c r="G63" s="22">
        <v>0.02090277777777778</v>
      </c>
      <c r="H63" s="13" t="str">
        <f t="shared" si="6"/>
        <v>5.01/km</v>
      </c>
      <c r="I63" s="22">
        <f t="shared" si="7"/>
        <v>0.006076388888888892</v>
      </c>
      <c r="J63" s="22">
        <f>G63-INDEX($G$5:$G$82,MATCH(D63,$D$5:$D$82,0))</f>
        <v>0.004351851851851857</v>
      </c>
    </row>
    <row r="64" spans="1:10" ht="15" customHeight="1">
      <c r="A64" s="13">
        <v>60</v>
      </c>
      <c r="B64" s="17" t="s">
        <v>46</v>
      </c>
      <c r="C64" s="17" t="s">
        <v>162</v>
      </c>
      <c r="D64" s="13" t="s">
        <v>18</v>
      </c>
      <c r="E64" s="17" t="s">
        <v>100</v>
      </c>
      <c r="F64" s="22">
        <v>0.020925925925925928</v>
      </c>
      <c r="G64" s="22">
        <v>0.020925925925925928</v>
      </c>
      <c r="H64" s="13" t="str">
        <f t="shared" si="6"/>
        <v>5.01/km</v>
      </c>
      <c r="I64" s="22">
        <f t="shared" si="7"/>
        <v>0.006099537037037039</v>
      </c>
      <c r="J64" s="22">
        <f>G64-INDEX($G$5:$G$82,MATCH(D64,$D$5:$D$82,0))</f>
        <v>0.004467592592592596</v>
      </c>
    </row>
    <row r="65" spans="1:10" ht="15" customHeight="1">
      <c r="A65" s="13">
        <v>61</v>
      </c>
      <c r="B65" s="17" t="s">
        <v>163</v>
      </c>
      <c r="C65" s="17" t="s">
        <v>82</v>
      </c>
      <c r="D65" s="13" t="s">
        <v>40</v>
      </c>
      <c r="E65" s="17" t="s">
        <v>96</v>
      </c>
      <c r="F65" s="22">
        <v>0.02096064814814815</v>
      </c>
      <c r="G65" s="22">
        <v>0.02096064814814815</v>
      </c>
      <c r="H65" s="13" t="str">
        <f t="shared" si="6"/>
        <v>5.02/km</v>
      </c>
      <c r="I65" s="22">
        <f t="shared" si="7"/>
        <v>0.0061342592592592594</v>
      </c>
      <c r="J65" s="22">
        <f>G65-INDEX($G$5:$G$82,MATCH(D65,$D$5:$D$82,0))</f>
        <v>0.004409722222222225</v>
      </c>
    </row>
    <row r="66" spans="1:10" ht="15" customHeight="1">
      <c r="A66" s="13">
        <v>62</v>
      </c>
      <c r="B66" s="17" t="s">
        <v>164</v>
      </c>
      <c r="C66" s="17" t="s">
        <v>165</v>
      </c>
      <c r="D66" s="13" t="s">
        <v>12</v>
      </c>
      <c r="E66" s="17" t="s">
        <v>69</v>
      </c>
      <c r="F66" s="22">
        <v>0.02119212962962963</v>
      </c>
      <c r="G66" s="22">
        <v>0.02119212962962963</v>
      </c>
      <c r="H66" s="13" t="str">
        <f t="shared" si="6"/>
        <v>5.05/km</v>
      </c>
      <c r="I66" s="22">
        <f t="shared" si="7"/>
        <v>0.006365740740740741</v>
      </c>
      <c r="J66" s="22">
        <f>G66-INDEX($G$5:$G$82,MATCH(D66,$D$5:$D$82,0))</f>
        <v>0.006365740740740741</v>
      </c>
    </row>
    <row r="67" spans="1:10" ht="15" customHeight="1">
      <c r="A67" s="13">
        <v>63</v>
      </c>
      <c r="B67" s="17" t="s">
        <v>94</v>
      </c>
      <c r="C67" s="17" t="s">
        <v>30</v>
      </c>
      <c r="D67" s="13" t="s">
        <v>13</v>
      </c>
      <c r="E67" s="17" t="s">
        <v>106</v>
      </c>
      <c r="F67" s="22">
        <v>0.021412037037037035</v>
      </c>
      <c r="G67" s="22">
        <v>0.021412037037037035</v>
      </c>
      <c r="H67" s="13" t="str">
        <f t="shared" si="6"/>
        <v>5.08/km</v>
      </c>
      <c r="I67" s="22">
        <f t="shared" si="7"/>
        <v>0.006585648148148146</v>
      </c>
      <c r="J67" s="22">
        <f>G67-INDEX($G$5:$G$82,MATCH(D67,$D$5:$D$82,0))</f>
        <v>0.006203703703703703</v>
      </c>
    </row>
    <row r="68" spans="1:10" ht="15" customHeight="1">
      <c r="A68" s="13">
        <v>64</v>
      </c>
      <c r="B68" s="17" t="s">
        <v>49</v>
      </c>
      <c r="C68" s="17" t="s">
        <v>166</v>
      </c>
      <c r="D68" s="13" t="s">
        <v>12</v>
      </c>
      <c r="E68" s="17" t="s">
        <v>98</v>
      </c>
      <c r="F68" s="22">
        <v>0.02144675925925926</v>
      </c>
      <c r="G68" s="22">
        <v>0.02144675925925926</v>
      </c>
      <c r="H68" s="13" t="str">
        <f t="shared" si="6"/>
        <v>5.09/km</v>
      </c>
      <c r="I68" s="22">
        <f t="shared" si="7"/>
        <v>0.00662037037037037</v>
      </c>
      <c r="J68" s="22">
        <f>G68-INDEX($G$5:$G$82,MATCH(D68,$D$5:$D$82,0))</f>
        <v>0.00662037037037037</v>
      </c>
    </row>
    <row r="69" spans="1:10" ht="15" customHeight="1">
      <c r="A69" s="13">
        <v>65</v>
      </c>
      <c r="B69" s="17" t="s">
        <v>167</v>
      </c>
      <c r="C69" s="17" t="s">
        <v>168</v>
      </c>
      <c r="D69" s="13" t="s">
        <v>42</v>
      </c>
      <c r="E69" s="17" t="s">
        <v>98</v>
      </c>
      <c r="F69" s="22">
        <v>0.02146990740740741</v>
      </c>
      <c r="G69" s="22">
        <v>0.02146990740740741</v>
      </c>
      <c r="H69" s="13" t="str">
        <f t="shared" si="6"/>
        <v>5.09/km</v>
      </c>
      <c r="I69" s="22">
        <f t="shared" si="7"/>
        <v>0.006643518518518521</v>
      </c>
      <c r="J69" s="22">
        <f>G69-INDEX($G$5:$G$82,MATCH(D69,$D$5:$D$82,0))</f>
        <v>0.0032638888888888926</v>
      </c>
    </row>
    <row r="70" spans="1:10" ht="15" customHeight="1">
      <c r="A70" s="13">
        <v>66</v>
      </c>
      <c r="B70" s="17" t="s">
        <v>169</v>
      </c>
      <c r="C70" s="17" t="s">
        <v>94</v>
      </c>
      <c r="D70" s="13" t="s">
        <v>14</v>
      </c>
      <c r="E70" s="17" t="s">
        <v>98</v>
      </c>
      <c r="F70" s="22">
        <v>0.02146990740740741</v>
      </c>
      <c r="G70" s="22">
        <v>0.02146990740740741</v>
      </c>
      <c r="H70" s="13" t="str">
        <f t="shared" si="6"/>
        <v>5.09/km</v>
      </c>
      <c r="I70" s="22">
        <f t="shared" si="7"/>
        <v>0.006643518518518521</v>
      </c>
      <c r="J70" s="22">
        <f>G70-INDEX($G$5:$G$82,MATCH(D70,$D$5:$D$82,0))</f>
        <v>0.0012500000000000011</v>
      </c>
    </row>
    <row r="71" spans="1:10" ht="15" customHeight="1">
      <c r="A71" s="13">
        <v>67</v>
      </c>
      <c r="B71" s="17" t="s">
        <v>48</v>
      </c>
      <c r="C71" s="17" t="s">
        <v>38</v>
      </c>
      <c r="D71" s="13" t="s">
        <v>15</v>
      </c>
      <c r="E71" s="17" t="s">
        <v>108</v>
      </c>
      <c r="F71" s="22">
        <v>0.02175925925925926</v>
      </c>
      <c r="G71" s="22">
        <v>0.02175925925925926</v>
      </c>
      <c r="H71" s="13" t="str">
        <f t="shared" si="6"/>
        <v>5.13/km</v>
      </c>
      <c r="I71" s="22">
        <f t="shared" si="7"/>
        <v>0.0069328703703703705</v>
      </c>
      <c r="J71" s="22">
        <f>G71-INDEX($G$5:$G$82,MATCH(D71,$D$5:$D$82,0))</f>
        <v>0.006122685185185186</v>
      </c>
    </row>
    <row r="72" spans="1:10" ht="15" customHeight="1">
      <c r="A72" s="13">
        <v>68</v>
      </c>
      <c r="B72" s="17" t="s">
        <v>170</v>
      </c>
      <c r="C72" s="17" t="s">
        <v>55</v>
      </c>
      <c r="D72" s="13" t="s">
        <v>18</v>
      </c>
      <c r="E72" s="17" t="s">
        <v>106</v>
      </c>
      <c r="F72" s="22">
        <v>0.0218287037037037</v>
      </c>
      <c r="G72" s="22">
        <v>0.0218287037037037</v>
      </c>
      <c r="H72" s="13" t="str">
        <f t="shared" si="6"/>
        <v>5.14/km</v>
      </c>
      <c r="I72" s="22">
        <f t="shared" si="7"/>
        <v>0.007002314814814812</v>
      </c>
      <c r="J72" s="22">
        <f>G72-INDEX($G$5:$G$82,MATCH(D72,$D$5:$D$82,0))</f>
        <v>0.005370370370370369</v>
      </c>
    </row>
    <row r="73" spans="1:10" ht="15" customHeight="1">
      <c r="A73" s="13">
        <v>69</v>
      </c>
      <c r="B73" s="17" t="s">
        <v>171</v>
      </c>
      <c r="C73" s="17" t="s">
        <v>71</v>
      </c>
      <c r="D73" s="13" t="s">
        <v>14</v>
      </c>
      <c r="E73" s="17" t="s">
        <v>108</v>
      </c>
      <c r="F73" s="22">
        <v>0.021956018518518517</v>
      </c>
      <c r="G73" s="22">
        <v>0.021956018518518517</v>
      </c>
      <c r="H73" s="13" t="str">
        <f t="shared" si="6"/>
        <v>5.16/km</v>
      </c>
      <c r="I73" s="22">
        <f t="shared" si="7"/>
        <v>0.007129629629629628</v>
      </c>
      <c r="J73" s="22">
        <f>G73-INDEX($G$5:$G$82,MATCH(D73,$D$5:$D$82,0))</f>
        <v>0.0017361111111111084</v>
      </c>
    </row>
    <row r="74" spans="1:10" ht="15" customHeight="1">
      <c r="A74" s="13">
        <v>70</v>
      </c>
      <c r="B74" s="17" t="s">
        <v>49</v>
      </c>
      <c r="C74" s="17" t="s">
        <v>61</v>
      </c>
      <c r="D74" s="13" t="s">
        <v>16</v>
      </c>
      <c r="E74" s="17" t="s">
        <v>106</v>
      </c>
      <c r="F74" s="22">
        <v>0.022060185185185183</v>
      </c>
      <c r="G74" s="22">
        <v>0.022060185185185183</v>
      </c>
      <c r="H74" s="13" t="str">
        <f t="shared" si="6"/>
        <v>5.18/km</v>
      </c>
      <c r="I74" s="22">
        <f t="shared" si="7"/>
        <v>0.007233796296296294</v>
      </c>
      <c r="J74" s="22">
        <f>G74-INDEX($G$5:$G$82,MATCH(D74,$D$5:$D$82,0))</f>
        <v>0.0054398148148148105</v>
      </c>
    </row>
    <row r="75" spans="1:10" ht="15" customHeight="1">
      <c r="A75" s="13">
        <v>71</v>
      </c>
      <c r="B75" s="17" t="s">
        <v>172</v>
      </c>
      <c r="C75" s="17" t="s">
        <v>31</v>
      </c>
      <c r="D75" s="13" t="s">
        <v>17</v>
      </c>
      <c r="E75" s="17" t="s">
        <v>98</v>
      </c>
      <c r="F75" s="22">
        <v>0.02217592592592593</v>
      </c>
      <c r="G75" s="22">
        <v>0.02217592592592593</v>
      </c>
      <c r="H75" s="13" t="str">
        <f t="shared" si="6"/>
        <v>5.19/km</v>
      </c>
      <c r="I75" s="22">
        <f t="shared" si="7"/>
        <v>0.00734953703703704</v>
      </c>
      <c r="J75" s="22">
        <f>G75-INDEX($G$5:$G$82,MATCH(D75,$D$5:$D$82,0))</f>
        <v>0.0024652777777777815</v>
      </c>
    </row>
    <row r="76" spans="1:10" ht="15" customHeight="1">
      <c r="A76" s="13">
        <v>72</v>
      </c>
      <c r="B76" s="17" t="s">
        <v>59</v>
      </c>
      <c r="C76" s="17" t="s">
        <v>60</v>
      </c>
      <c r="D76" s="13" t="s">
        <v>40</v>
      </c>
      <c r="E76" s="17" t="s">
        <v>98</v>
      </c>
      <c r="F76" s="22">
        <v>0.022604166666666665</v>
      </c>
      <c r="G76" s="22">
        <v>0.022604166666666665</v>
      </c>
      <c r="H76" s="13" t="str">
        <f t="shared" si="6"/>
        <v>5.26/km</v>
      </c>
      <c r="I76" s="22">
        <f t="shared" si="7"/>
        <v>0.007777777777777776</v>
      </c>
      <c r="J76" s="22">
        <f>G76-INDEX($G$5:$G$82,MATCH(D76,$D$5:$D$82,0))</f>
        <v>0.006053240740740741</v>
      </c>
    </row>
    <row r="77" spans="1:10" ht="15" customHeight="1">
      <c r="A77" s="13">
        <v>73</v>
      </c>
      <c r="B77" s="17" t="s">
        <v>173</v>
      </c>
      <c r="C77" s="17" t="s">
        <v>76</v>
      </c>
      <c r="D77" s="13" t="s">
        <v>18</v>
      </c>
      <c r="E77" s="17" t="s">
        <v>174</v>
      </c>
      <c r="F77" s="22">
        <v>0.0234375</v>
      </c>
      <c r="G77" s="22">
        <v>0.0234375</v>
      </c>
      <c r="H77" s="13" t="str">
        <f t="shared" si="6"/>
        <v>5.38/km</v>
      </c>
      <c r="I77" s="22">
        <f t="shared" si="7"/>
        <v>0.008611111111111111</v>
      </c>
      <c r="J77" s="22">
        <f>G77-INDEX($G$5:$G$82,MATCH(D77,$D$5:$D$82,0))</f>
        <v>0.006979166666666668</v>
      </c>
    </row>
    <row r="78" spans="1:10" ht="15" customHeight="1">
      <c r="A78" s="13">
        <v>74</v>
      </c>
      <c r="B78" s="17" t="s">
        <v>175</v>
      </c>
      <c r="C78" s="17" t="s">
        <v>32</v>
      </c>
      <c r="D78" s="13" t="s">
        <v>13</v>
      </c>
      <c r="E78" s="17" t="s">
        <v>176</v>
      </c>
      <c r="F78" s="22">
        <v>0.02388888888888889</v>
      </c>
      <c r="G78" s="22">
        <v>0.02388888888888889</v>
      </c>
      <c r="H78" s="13" t="str">
        <f t="shared" si="6"/>
        <v>5.44/km</v>
      </c>
      <c r="I78" s="22">
        <f t="shared" si="7"/>
        <v>0.009062500000000001</v>
      </c>
      <c r="J78" s="22">
        <f>G78-INDEX($G$5:$G$82,MATCH(D78,$D$5:$D$82,0))</f>
        <v>0.008680555555555558</v>
      </c>
    </row>
    <row r="79" spans="1:10" ht="15" customHeight="1">
      <c r="A79" s="13">
        <v>75</v>
      </c>
      <c r="B79" s="17" t="s">
        <v>88</v>
      </c>
      <c r="C79" s="17" t="s">
        <v>57</v>
      </c>
      <c r="D79" s="13" t="s">
        <v>17</v>
      </c>
      <c r="E79" s="17" t="s">
        <v>98</v>
      </c>
      <c r="F79" s="22">
        <v>0.025104166666666664</v>
      </c>
      <c r="G79" s="22">
        <v>0.025104166666666664</v>
      </c>
      <c r="H79" s="13" t="str">
        <f t="shared" si="6"/>
        <v>6.02/km</v>
      </c>
      <c r="I79" s="22">
        <f t="shared" si="7"/>
        <v>0.010277777777777775</v>
      </c>
      <c r="J79" s="22">
        <f>G79-INDEX($G$5:$G$82,MATCH(D79,$D$5:$D$82,0))</f>
        <v>0.005393518518518516</v>
      </c>
    </row>
    <row r="80" spans="1:10" ht="15" customHeight="1">
      <c r="A80" s="13">
        <v>76</v>
      </c>
      <c r="B80" s="17" t="s">
        <v>177</v>
      </c>
      <c r="C80" s="17" t="s">
        <v>37</v>
      </c>
      <c r="D80" s="13" t="s">
        <v>42</v>
      </c>
      <c r="E80" s="17" t="s">
        <v>98</v>
      </c>
      <c r="F80" s="22">
        <v>0.02578703703703704</v>
      </c>
      <c r="G80" s="22">
        <v>0.02578703703703704</v>
      </c>
      <c r="H80" s="13" t="str">
        <f t="shared" si="6"/>
        <v>6.11/km</v>
      </c>
      <c r="I80" s="22">
        <f t="shared" si="7"/>
        <v>0.01096064814814815</v>
      </c>
      <c r="J80" s="22">
        <f>G80-INDEX($G$5:$G$82,MATCH(D80,$D$5:$D$82,0))</f>
        <v>0.007581018518518522</v>
      </c>
    </row>
    <row r="81" spans="1:10" ht="15" customHeight="1">
      <c r="A81" s="13">
        <v>77</v>
      </c>
      <c r="B81" s="17" t="s">
        <v>81</v>
      </c>
      <c r="C81" s="17" t="s">
        <v>178</v>
      </c>
      <c r="D81" s="13" t="s">
        <v>40</v>
      </c>
      <c r="E81" s="17" t="s">
        <v>69</v>
      </c>
      <c r="F81" s="22">
        <v>0.02578703703703704</v>
      </c>
      <c r="G81" s="22">
        <v>0.02578703703703704</v>
      </c>
      <c r="H81" s="13" t="str">
        <f t="shared" si="6"/>
        <v>6.11/km</v>
      </c>
      <c r="I81" s="22">
        <f t="shared" si="7"/>
        <v>0.01096064814814815</v>
      </c>
      <c r="J81" s="22">
        <f>G81-INDEX($G$5:$G$82,MATCH(D81,$D$5:$D$82,0))</f>
        <v>0.009236111111111115</v>
      </c>
    </row>
    <row r="82" spans="1:10" ht="15" customHeight="1">
      <c r="A82" s="15">
        <v>78</v>
      </c>
      <c r="B82" s="18" t="s">
        <v>51</v>
      </c>
      <c r="C82" s="18" t="s">
        <v>29</v>
      </c>
      <c r="D82" s="15" t="s">
        <v>17</v>
      </c>
      <c r="E82" s="18" t="s">
        <v>139</v>
      </c>
      <c r="F82" s="23">
        <v>0.026539351851851852</v>
      </c>
      <c r="G82" s="23">
        <v>0.026539351851851852</v>
      </c>
      <c r="H82" s="15" t="str">
        <f t="shared" si="6"/>
        <v>6.22/km</v>
      </c>
      <c r="I82" s="23">
        <f t="shared" si="7"/>
        <v>0.011712962962962963</v>
      </c>
      <c r="J82" s="23">
        <f>G82-INDEX($G$5:$G$82,MATCH(D82,$D$5:$D$82,0))</f>
        <v>0.006828703703703705</v>
      </c>
    </row>
  </sheetData>
  <sheetProtection/>
  <autoFilter ref="A4:J8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Corsa Podistica a Proceno</v>
      </c>
      <c r="B1" s="33"/>
      <c r="C1" s="34"/>
    </row>
    <row r="2" spans="1:3" ht="24" customHeight="1">
      <c r="A2" s="30" t="str">
        <f>Individuale!A2</f>
        <v>1ª edizione</v>
      </c>
      <c r="B2" s="30"/>
      <c r="C2" s="30"/>
    </row>
    <row r="3" spans="1:3" ht="24" customHeight="1">
      <c r="A3" s="35" t="str">
        <f>Individuale!A3</f>
        <v>Proceno (VT) Italia - Lunedì 11/08/2014 ore 21.00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98</v>
      </c>
      <c r="C5" s="24">
        <v>21</v>
      </c>
    </row>
    <row r="6" spans="1:3" ht="15" customHeight="1">
      <c r="A6" s="13">
        <v>2</v>
      </c>
      <c r="B6" s="17" t="s">
        <v>106</v>
      </c>
      <c r="C6" s="19">
        <v>9</v>
      </c>
    </row>
    <row r="7" spans="1:3" ht="15" customHeight="1">
      <c r="A7" s="13">
        <v>3</v>
      </c>
      <c r="B7" s="17" t="s">
        <v>96</v>
      </c>
      <c r="C7" s="19">
        <v>8</v>
      </c>
    </row>
    <row r="8" spans="1:3" ht="15" customHeight="1">
      <c r="A8" s="13">
        <v>4</v>
      </c>
      <c r="B8" s="17" t="s">
        <v>100</v>
      </c>
      <c r="C8" s="19">
        <v>7</v>
      </c>
    </row>
    <row r="9" spans="1:3" ht="15" customHeight="1">
      <c r="A9" s="13">
        <v>5</v>
      </c>
      <c r="B9" s="17" t="s">
        <v>108</v>
      </c>
      <c r="C9" s="19">
        <v>5</v>
      </c>
    </row>
    <row r="10" spans="1:3" ht="15" customHeight="1">
      <c r="A10" s="13">
        <v>6</v>
      </c>
      <c r="B10" s="17" t="s">
        <v>139</v>
      </c>
      <c r="C10" s="19">
        <v>4</v>
      </c>
    </row>
    <row r="11" spans="1:3" ht="15" customHeight="1">
      <c r="A11" s="13">
        <v>7</v>
      </c>
      <c r="B11" s="17" t="s">
        <v>69</v>
      </c>
      <c r="C11" s="19">
        <v>4</v>
      </c>
    </row>
    <row r="12" spans="1:3" ht="15" customHeight="1">
      <c r="A12" s="13">
        <v>8</v>
      </c>
      <c r="B12" s="17" t="s">
        <v>28</v>
      </c>
      <c r="C12" s="19">
        <v>3</v>
      </c>
    </row>
    <row r="13" spans="1:3" ht="15" customHeight="1">
      <c r="A13" s="25">
        <v>9</v>
      </c>
      <c r="B13" s="26" t="s">
        <v>62</v>
      </c>
      <c r="C13" s="28">
        <v>2</v>
      </c>
    </row>
    <row r="14" spans="1:3" ht="15" customHeight="1">
      <c r="A14" s="13">
        <v>10</v>
      </c>
      <c r="B14" s="17" t="s">
        <v>123</v>
      </c>
      <c r="C14" s="19">
        <v>2</v>
      </c>
    </row>
    <row r="15" spans="1:3" ht="15" customHeight="1">
      <c r="A15" s="13">
        <v>11</v>
      </c>
      <c r="B15" s="17" t="s">
        <v>174</v>
      </c>
      <c r="C15" s="19">
        <v>1</v>
      </c>
    </row>
    <row r="16" spans="1:3" ht="15" customHeight="1">
      <c r="A16" s="13">
        <v>12</v>
      </c>
      <c r="B16" s="17" t="s">
        <v>111</v>
      </c>
      <c r="C16" s="19">
        <v>1</v>
      </c>
    </row>
    <row r="17" spans="1:3" ht="15" customHeight="1">
      <c r="A17" s="13">
        <v>13</v>
      </c>
      <c r="B17" s="17" t="s">
        <v>156</v>
      </c>
      <c r="C17" s="19">
        <v>1</v>
      </c>
    </row>
    <row r="18" spans="1:3" ht="15" customHeight="1">
      <c r="A18" s="13">
        <v>14</v>
      </c>
      <c r="B18" s="17" t="s">
        <v>116</v>
      </c>
      <c r="C18" s="19">
        <v>1</v>
      </c>
    </row>
    <row r="19" spans="1:3" ht="15" customHeight="1">
      <c r="A19" s="13">
        <v>15</v>
      </c>
      <c r="B19" s="17" t="s">
        <v>41</v>
      </c>
      <c r="C19" s="19">
        <v>1</v>
      </c>
    </row>
    <row r="20" spans="1:3" ht="15" customHeight="1">
      <c r="A20" s="13">
        <v>16</v>
      </c>
      <c r="B20" s="17" t="s">
        <v>120</v>
      </c>
      <c r="C20" s="19">
        <v>1</v>
      </c>
    </row>
    <row r="21" spans="1:3" ht="15" customHeight="1">
      <c r="A21" s="13">
        <v>17</v>
      </c>
      <c r="B21" s="17" t="s">
        <v>145</v>
      </c>
      <c r="C21" s="19">
        <v>1</v>
      </c>
    </row>
    <row r="22" spans="1:3" ht="15" customHeight="1">
      <c r="A22" s="13">
        <v>18</v>
      </c>
      <c r="B22" s="17" t="s">
        <v>176</v>
      </c>
      <c r="C22" s="19">
        <v>1</v>
      </c>
    </row>
    <row r="23" spans="1:3" ht="15" customHeight="1">
      <c r="A23" s="13">
        <v>19</v>
      </c>
      <c r="B23" s="17" t="s">
        <v>64</v>
      </c>
      <c r="C23" s="19">
        <v>1</v>
      </c>
    </row>
    <row r="24" spans="1:3" ht="15" customHeight="1">
      <c r="A24" s="13">
        <v>20</v>
      </c>
      <c r="B24" s="17" t="s">
        <v>114</v>
      </c>
      <c r="C24" s="19">
        <v>1</v>
      </c>
    </row>
    <row r="25" spans="1:3" ht="15" customHeight="1">
      <c r="A25" s="13">
        <v>21</v>
      </c>
      <c r="B25" s="17" t="s">
        <v>104</v>
      </c>
      <c r="C25" s="19">
        <v>1</v>
      </c>
    </row>
    <row r="26" spans="1:3" ht="15" customHeight="1">
      <c r="A26" s="13">
        <v>22</v>
      </c>
      <c r="B26" s="17" t="s">
        <v>126</v>
      </c>
      <c r="C26" s="19">
        <v>1</v>
      </c>
    </row>
    <row r="27" spans="1:3" ht="15" customHeight="1">
      <c r="A27" s="15">
        <v>23</v>
      </c>
      <c r="B27" s="18" t="s">
        <v>47</v>
      </c>
      <c r="C27" s="20">
        <v>1</v>
      </c>
    </row>
    <row r="28" ht="12.75">
      <c r="C28" s="2">
        <f>SUM(C5:C27)</f>
        <v>78</v>
      </c>
    </row>
  </sheetData>
  <sheetProtection/>
  <autoFilter ref="A4:C5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Antonio Di Giorgio</cp:lastModifiedBy>
  <cp:lastPrinted>2014-03-12T13:53:08Z</cp:lastPrinted>
  <dcterms:created xsi:type="dcterms:W3CDTF">2013-03-26T14:24:19Z</dcterms:created>
  <dcterms:modified xsi:type="dcterms:W3CDTF">2014-08-19T11:05:01Z</dcterms:modified>
  <cp:category/>
  <cp:version/>
  <cp:contentType/>
  <cp:contentStatus/>
</cp:coreProperties>
</file>