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<sst xmlns="http://schemas.openxmlformats.org/spreadsheetml/2006/main" count="324" uniqueCount="171">
  <si>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</si>
  <si>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</si>
  <si>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</si>
  <si>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</si>
  <si>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</si>
  <si>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</si>
  <si>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</si>
  <si>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</si>
  <si>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</si>
  <si>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</si>
  <si>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</si>
  <si>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</si>
  <si>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</si>
  <si>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</si>
  <si>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</si>
  <si>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</si>
  <si>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</si>
  <si>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ALESSANDRO</t>
  </si>
  <si>
    <t>MARCO</t>
  </si>
  <si>
    <t>CLAUDIO</t>
  </si>
  <si>
    <t>ANGELO</t>
  </si>
  <si>
    <t>FRANCESCO</t>
  </si>
  <si>
    <t>ROBERTO</t>
  </si>
  <si>
    <t>MASSIMO</t>
  </si>
  <si>
    <t>MASSIMILIANO</t>
  </si>
  <si>
    <t>DANIELE</t>
  </si>
  <si>
    <t>PAOLO</t>
  </si>
  <si>
    <t>LUIGI</t>
  </si>
  <si>
    <t>GIOVANNI</t>
  </si>
  <si>
    <t>ANTONIO</t>
  </si>
  <si>
    <t>DOMENICO</t>
  </si>
  <si>
    <t>MARCELLO</t>
  </si>
  <si>
    <t>CRISTIANO</t>
  </si>
  <si>
    <t>RICCI</t>
  </si>
  <si>
    <t>VINCENZO</t>
  </si>
  <si>
    <t>SERGIO</t>
  </si>
  <si>
    <t>ROBERTA</t>
  </si>
  <si>
    <t>MM35</t>
  </si>
  <si>
    <t>MM40</t>
  </si>
  <si>
    <t>MM50</t>
  </si>
  <si>
    <t>MM55</t>
  </si>
  <si>
    <t>MM45</t>
  </si>
  <si>
    <t>MM60</t>
  </si>
  <si>
    <t>TOMMASO</t>
  </si>
  <si>
    <t>GAETANO</t>
  </si>
  <si>
    <t>SALVATORE</t>
  </si>
  <si>
    <t>MM65</t>
  </si>
  <si>
    <t>MF40</t>
  </si>
  <si>
    <t>MF45</t>
  </si>
  <si>
    <t>ENZO</t>
  </si>
  <si>
    <t>ARMANDO</t>
  </si>
  <si>
    <t>MM70</t>
  </si>
  <si>
    <t>FELICE</t>
  </si>
  <si>
    <t>DANIEL</t>
  </si>
  <si>
    <t>MARIO</t>
  </si>
  <si>
    <t>GERARDO</t>
  </si>
  <si>
    <t>RICCARDI</t>
  </si>
  <si>
    <t>MICHELANGELO</t>
  </si>
  <si>
    <t>DIEGO</t>
  </si>
  <si>
    <t>SONIA</t>
  </si>
  <si>
    <t>ROSI</t>
  </si>
  <si>
    <t>MF55</t>
  </si>
  <si>
    <t>PAGLIA</t>
  </si>
  <si>
    <t>MM75</t>
  </si>
  <si>
    <t>CHIARA</t>
  </si>
  <si>
    <t>LEO</t>
  </si>
  <si>
    <t>WALTER</t>
  </si>
  <si>
    <t>TONINO</t>
  </si>
  <si>
    <t>A.S.D. FREE RUNNERS</t>
  </si>
  <si>
    <t>LUISA</t>
  </si>
  <si>
    <t>EMILIO</t>
  </si>
  <si>
    <t>ONORATO</t>
  </si>
  <si>
    <t>ATL. AMATORI FIAT CASSINO</t>
  </si>
  <si>
    <t>A.S.D. MES COLLEFERRO</t>
  </si>
  <si>
    <t>GUIDA</t>
  </si>
  <si>
    <t>BRANCATO</t>
  </si>
  <si>
    <t>S/M</t>
  </si>
  <si>
    <t>RCF - RUNNING CLUB FUTURA</t>
  </si>
  <si>
    <t>TROIA</t>
  </si>
  <si>
    <t>PAPOCCIA</t>
  </si>
  <si>
    <t>AM</t>
  </si>
  <si>
    <t>COLLEFERRO ATLETICA</t>
  </si>
  <si>
    <t>CALCESTRUZZI CORRADINI EXC.</t>
  </si>
  <si>
    <t>CELANI</t>
  </si>
  <si>
    <t>GUARCINI</t>
  </si>
  <si>
    <t>A.S.D. ATLETICA FROSINONE</t>
  </si>
  <si>
    <t>MARTELLUZZI</t>
  </si>
  <si>
    <t>SPORT FITNESS OUTDOOR</t>
  </si>
  <si>
    <t>SACCHETTI</t>
  </si>
  <si>
    <t>A.S.D. POL. CIOCIARA A.FAVA</t>
  </si>
  <si>
    <t>CONTENTA</t>
  </si>
  <si>
    <t>A.S.D. ROCCAGORGA - UISP</t>
  </si>
  <si>
    <t>ALBERICO</t>
  </si>
  <si>
    <t>P/M</t>
  </si>
  <si>
    <t>A.S.D. ATLETICA CECCANO</t>
  </si>
  <si>
    <t>VILLANI</t>
  </si>
  <si>
    <t>CSI FROSINONE</t>
  </si>
  <si>
    <t>LAPOMARDA</t>
  </si>
  <si>
    <t>RUNNERS CLUB ANAGNI</t>
  </si>
  <si>
    <t>MILANO</t>
  </si>
  <si>
    <t>PEPPINO</t>
  </si>
  <si>
    <t>MINOTTI</t>
  </si>
  <si>
    <t>BARRALE</t>
  </si>
  <si>
    <t>PERONTI</t>
  </si>
  <si>
    <t>SALVATI</t>
  </si>
  <si>
    <t>POD. ORO FANTASY</t>
  </si>
  <si>
    <t>LANCIA</t>
  </si>
  <si>
    <t>PACITTI</t>
  </si>
  <si>
    <t>TERENZI</t>
  </si>
  <si>
    <t>FERRI</t>
  </si>
  <si>
    <t>BOGGIATTO</t>
  </si>
  <si>
    <t>SCARSELLA</t>
  </si>
  <si>
    <t>EMILIANO</t>
  </si>
  <si>
    <t>A.S.D. RUNNING EVOLUTION</t>
  </si>
  <si>
    <t>DE FILIPPI</t>
  </si>
  <si>
    <t>RINNA</t>
  </si>
  <si>
    <t>ORANGES</t>
  </si>
  <si>
    <t>THOMAS</t>
  </si>
  <si>
    <t>CAPUANO</t>
  </si>
  <si>
    <t>G. BATTISTA</t>
  </si>
  <si>
    <t>COZZOLINO</t>
  </si>
  <si>
    <t>LAURI</t>
  </si>
  <si>
    <t>INDORANTE</t>
  </si>
  <si>
    <t>ELIA</t>
  </si>
  <si>
    <t>J/M</t>
  </si>
  <si>
    <t>ATL. OPES ITALIA</t>
  </si>
  <si>
    <t>INCITTI</t>
  </si>
  <si>
    <t>MACARIO</t>
  </si>
  <si>
    <t>ASSENI</t>
  </si>
  <si>
    <t>CIOCI</t>
  </si>
  <si>
    <t>COLATOSTI</t>
  </si>
  <si>
    <t>S/F</t>
  </si>
  <si>
    <t>MARTINI</t>
  </si>
  <si>
    <t>MAURA</t>
  </si>
  <si>
    <t>AVERSA</t>
  </si>
  <si>
    <t>TABACCHINO</t>
  </si>
  <si>
    <t>VINCI</t>
  </si>
  <si>
    <t>BINDA</t>
  </si>
  <si>
    <t>GATTA</t>
  </si>
  <si>
    <t>POPOLLA</t>
  </si>
  <si>
    <t>PARIDE</t>
  </si>
  <si>
    <t>FIACCO</t>
  </si>
  <si>
    <t>CALDARINI</t>
  </si>
  <si>
    <t>ATL. CASTELGANDOLFO-ALBANO</t>
  </si>
  <si>
    <t>IABONI</t>
  </si>
  <si>
    <t>FIAMME GIALLE G. SIMONI</t>
  </si>
  <si>
    <t>CIOTOLI</t>
  </si>
  <si>
    <t>MONTEFORTE</t>
  </si>
  <si>
    <t>POL. ATLETICA CEPRANO</t>
  </si>
  <si>
    <t>ROMA</t>
  </si>
  <si>
    <t>BOVIERI</t>
  </si>
  <si>
    <t>BUCCIARELLI</t>
  </si>
  <si>
    <t>ARCESE</t>
  </si>
  <si>
    <t>ERMANNO</t>
  </si>
  <si>
    <t>ASD ATLETICA ARCE</t>
  </si>
  <si>
    <t>URLIRA</t>
  </si>
  <si>
    <t>PELLICCIOTTA</t>
  </si>
  <si>
    <t>SOLLI</t>
  </si>
  <si>
    <t>PANELLA</t>
  </si>
  <si>
    <t>GUIDO</t>
  </si>
  <si>
    <t>MALETTA</t>
  </si>
  <si>
    <t>GIUSEPPINA</t>
  </si>
  <si>
    <t>FABRIZI</t>
  </si>
  <si>
    <t>D'ANGELO</t>
  </si>
  <si>
    <t>TIBERIA</t>
  </si>
  <si>
    <t>CERVONI</t>
  </si>
  <si>
    <t>EMOLI</t>
  </si>
  <si>
    <t>PERSICO</t>
  </si>
  <si>
    <t>Memorial Alessandro Masi</t>
  </si>
  <si>
    <t>Ceccano (FR) Italia - Domenica 21/07/2013</t>
  </si>
  <si>
    <t>11ª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</si>
</sst>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168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170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169</v>
      </c>
      <c r="B3" s="27"/>
      <c r="C3" s="27"/>
      <c r="D3" s="27"/>
      <c r="E3" s="27"/>
      <c r="F3" s="27"/>
      <c r="G3" s="27"/>
      <c r="H3" s="3" t="s">
        <v>2</v>
      </c>
      <c r="I3" s="4">
        <v>9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1" t="s">
        <v>75</v>
      </c>
      <c r="C5" s="31" t="s">
        <v>17</v>
      </c>
      <c r="D5" s="32" t="s">
        <v>76</v>
      </c>
      <c r="E5" s="31" t="s">
        <v>77</v>
      </c>
      <c r="F5" s="33">
        <v>0.01960648148148148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68">F5-$F$5</f>
        <v>0</v>
      </c>
      <c r="I5" s="12">
        <f>F5-INDEX($F$5:$F$76,MATCH(D5,$D$5:$D$76,0))</f>
        <v>0</v>
      </c>
    </row>
    <row r="6" spans="1:9" s="13" customFormat="1" ht="15" customHeight="1">
      <c r="A6" s="14">
        <v>2</v>
      </c>
      <c r="B6" s="34" t="s">
        <v>78</v>
      </c>
      <c r="C6" s="34" t="s">
        <v>25</v>
      </c>
      <c r="D6" s="35" t="s">
        <v>76</v>
      </c>
      <c r="E6" s="34" t="s">
        <v>77</v>
      </c>
      <c r="F6" s="36">
        <v>0.020023148148148148</v>
      </c>
      <c r="G6" s="14" t="str">
        <f t="shared" si="0"/>
        <v>3.12/km</v>
      </c>
      <c r="H6" s="16">
        <f t="shared" si="1"/>
        <v>0.0004166666666666659</v>
      </c>
      <c r="I6" s="16">
        <f>F6-INDEX($F$5:$F$76,MATCH(D6,$D$5:$D$76,0))</f>
        <v>0.0004166666666666659</v>
      </c>
    </row>
    <row r="7" spans="1:9" s="13" customFormat="1" ht="15" customHeight="1">
      <c r="A7" s="14">
        <v>3</v>
      </c>
      <c r="B7" s="34" t="s">
        <v>79</v>
      </c>
      <c r="C7" s="34" t="s">
        <v>58</v>
      </c>
      <c r="D7" s="35" t="s">
        <v>38</v>
      </c>
      <c r="E7" s="34" t="s">
        <v>77</v>
      </c>
      <c r="F7" s="36">
        <v>0.020520833333333332</v>
      </c>
      <c r="G7" s="14" t="str">
        <f t="shared" si="0"/>
        <v>3.17/km</v>
      </c>
      <c r="H7" s="16">
        <f t="shared" si="1"/>
        <v>0.0009143518518518502</v>
      </c>
      <c r="I7" s="16">
        <f>F7-INDEX($F$5:$F$76,MATCH(D7,$D$5:$D$76,0))</f>
        <v>0</v>
      </c>
    </row>
    <row r="8" spans="1:9" s="13" customFormat="1" ht="15" customHeight="1">
      <c r="A8" s="14">
        <v>4</v>
      </c>
      <c r="B8" s="34" t="s">
        <v>75</v>
      </c>
      <c r="C8" s="34" t="s">
        <v>12</v>
      </c>
      <c r="D8" s="35" t="s">
        <v>80</v>
      </c>
      <c r="E8" s="34" t="s">
        <v>81</v>
      </c>
      <c r="F8" s="36">
        <v>0.021041666666666667</v>
      </c>
      <c r="G8" s="14" t="str">
        <f t="shared" si="0"/>
        <v>3.22/km</v>
      </c>
      <c r="H8" s="16">
        <f t="shared" si="1"/>
        <v>0.0014351851851851852</v>
      </c>
      <c r="I8" s="16">
        <f>F8-INDEX($F$5:$F$76,MATCH(D8,$D$5:$D$76,0))</f>
        <v>0</v>
      </c>
    </row>
    <row r="9" spans="1:9" s="13" customFormat="1" ht="15" customHeight="1">
      <c r="A9" s="14">
        <v>5</v>
      </c>
      <c r="B9" s="34" t="s">
        <v>74</v>
      </c>
      <c r="C9" s="34" t="s">
        <v>49</v>
      </c>
      <c r="D9" s="35" t="s">
        <v>76</v>
      </c>
      <c r="E9" s="34" t="s">
        <v>82</v>
      </c>
      <c r="F9" s="36">
        <v>0.02171296296296296</v>
      </c>
      <c r="G9" s="14" t="str">
        <f t="shared" si="0"/>
        <v>3.28/km</v>
      </c>
      <c r="H9" s="16">
        <f t="shared" si="1"/>
        <v>0.00210648148148148</v>
      </c>
      <c r="I9" s="16">
        <f>F9-INDEX($F$5:$F$76,MATCH(D9,$D$5:$D$76,0))</f>
        <v>0.00210648148148148</v>
      </c>
    </row>
    <row r="10" spans="1:9" s="13" customFormat="1" ht="15" customHeight="1">
      <c r="A10" s="14">
        <v>6</v>
      </c>
      <c r="B10" s="34" t="s">
        <v>83</v>
      </c>
      <c r="C10" s="34" t="s">
        <v>15</v>
      </c>
      <c r="D10" s="35" t="s">
        <v>37</v>
      </c>
      <c r="E10" s="34" t="s">
        <v>81</v>
      </c>
      <c r="F10" s="36">
        <v>0.0218287037037037</v>
      </c>
      <c r="G10" s="14" t="str">
        <f t="shared" si="0"/>
        <v>3.30/km</v>
      </c>
      <c r="H10" s="16">
        <f t="shared" si="1"/>
        <v>0.002222222222222219</v>
      </c>
      <c r="I10" s="16">
        <f>F10-INDEX($F$5:$F$76,MATCH(D10,$D$5:$D$76,0))</f>
        <v>0</v>
      </c>
    </row>
    <row r="11" spans="1:9" s="13" customFormat="1" ht="15" customHeight="1">
      <c r="A11" s="14">
        <v>7</v>
      </c>
      <c r="B11" s="34" t="s">
        <v>84</v>
      </c>
      <c r="C11" s="34" t="s">
        <v>13</v>
      </c>
      <c r="D11" s="35" t="s">
        <v>37</v>
      </c>
      <c r="E11" s="34" t="s">
        <v>85</v>
      </c>
      <c r="F11" s="36">
        <v>0.02226851851851852</v>
      </c>
      <c r="G11" s="14" t="str">
        <f t="shared" si="0"/>
        <v>3.34/km</v>
      </c>
      <c r="H11" s="16">
        <f t="shared" si="1"/>
        <v>0.002662037037037039</v>
      </c>
      <c r="I11" s="16">
        <f>F11-INDEX($F$5:$F$76,MATCH(D11,$D$5:$D$76,0))</f>
        <v>0.00043981481481481996</v>
      </c>
    </row>
    <row r="12" spans="1:9" s="13" customFormat="1" ht="15" customHeight="1">
      <c r="A12" s="14">
        <v>8</v>
      </c>
      <c r="B12" s="34" t="s">
        <v>86</v>
      </c>
      <c r="C12" s="34" t="s">
        <v>17</v>
      </c>
      <c r="D12" s="35" t="s">
        <v>37</v>
      </c>
      <c r="E12" s="34" t="s">
        <v>87</v>
      </c>
      <c r="F12" s="36">
        <v>0.02238425925925926</v>
      </c>
      <c r="G12" s="14" t="str">
        <f t="shared" si="0"/>
        <v>3.35/km</v>
      </c>
      <c r="H12" s="16">
        <f t="shared" si="1"/>
        <v>0.0027777777777777783</v>
      </c>
      <c r="I12" s="16">
        <f>F12-INDEX($F$5:$F$76,MATCH(D12,$D$5:$D$76,0))</f>
        <v>0.0005555555555555591</v>
      </c>
    </row>
    <row r="13" spans="1:9" s="13" customFormat="1" ht="15" customHeight="1">
      <c r="A13" s="14">
        <v>9</v>
      </c>
      <c r="B13" s="34" t="s">
        <v>88</v>
      </c>
      <c r="C13" s="34" t="s">
        <v>26</v>
      </c>
      <c r="D13" s="35" t="s">
        <v>37</v>
      </c>
      <c r="E13" s="34" t="s">
        <v>89</v>
      </c>
      <c r="F13" s="36">
        <v>0.02241898148148148</v>
      </c>
      <c r="G13" s="14" t="str">
        <f t="shared" si="0"/>
        <v>3.35/km</v>
      </c>
      <c r="H13" s="16">
        <f t="shared" si="1"/>
        <v>0.002812499999999999</v>
      </c>
      <c r="I13" s="16">
        <f>F13-INDEX($F$5:$F$76,MATCH(D13,$D$5:$D$76,0))</f>
        <v>0.0005902777777777798</v>
      </c>
    </row>
    <row r="14" spans="1:9" s="13" customFormat="1" ht="15" customHeight="1">
      <c r="A14" s="14">
        <v>10</v>
      </c>
      <c r="B14" s="34" t="s">
        <v>90</v>
      </c>
      <c r="C14" s="34" t="s">
        <v>35</v>
      </c>
      <c r="D14" s="35" t="s">
        <v>41</v>
      </c>
      <c r="E14" s="34" t="s">
        <v>91</v>
      </c>
      <c r="F14" s="36">
        <v>0.022754629629629628</v>
      </c>
      <c r="G14" s="14" t="str">
        <f t="shared" si="0"/>
        <v>3.38/km</v>
      </c>
      <c r="H14" s="16">
        <f t="shared" si="1"/>
        <v>0.0031481481481481464</v>
      </c>
      <c r="I14" s="16">
        <f>F14-INDEX($F$5:$F$76,MATCH(D14,$D$5:$D$76,0))</f>
        <v>0</v>
      </c>
    </row>
    <row r="15" spans="1:9" s="13" customFormat="1" ht="15" customHeight="1">
      <c r="A15" s="14">
        <v>11</v>
      </c>
      <c r="B15" s="34" t="s">
        <v>62</v>
      </c>
      <c r="C15" s="34" t="s">
        <v>92</v>
      </c>
      <c r="D15" s="35" t="s">
        <v>93</v>
      </c>
      <c r="E15" s="34" t="s">
        <v>94</v>
      </c>
      <c r="F15" s="36">
        <v>0.022789351851851852</v>
      </c>
      <c r="G15" s="14" t="str">
        <f t="shared" si="0"/>
        <v>3.39/km</v>
      </c>
      <c r="H15" s="16">
        <f t="shared" si="1"/>
        <v>0.0031828703703703706</v>
      </c>
      <c r="I15" s="16">
        <f>F15-INDEX($F$5:$F$76,MATCH(D15,$D$5:$D$76,0))</f>
        <v>0</v>
      </c>
    </row>
    <row r="16" spans="1:9" s="13" customFormat="1" ht="15" customHeight="1">
      <c r="A16" s="14">
        <v>12</v>
      </c>
      <c r="B16" s="34" t="s">
        <v>95</v>
      </c>
      <c r="C16" s="34" t="s">
        <v>16</v>
      </c>
      <c r="D16" s="35" t="s">
        <v>38</v>
      </c>
      <c r="E16" s="34" t="s">
        <v>96</v>
      </c>
      <c r="F16" s="36">
        <v>0.023206018518518515</v>
      </c>
      <c r="G16" s="14" t="str">
        <f t="shared" si="0"/>
        <v>3.43/km</v>
      </c>
      <c r="H16" s="16">
        <f t="shared" si="1"/>
        <v>0.003599537037037033</v>
      </c>
      <c r="I16" s="16">
        <f>F16-INDEX($F$5:$F$76,MATCH(D16,$D$5:$D$76,0))</f>
        <v>0.002685185185185183</v>
      </c>
    </row>
    <row r="17" spans="1:9" s="13" customFormat="1" ht="15" customHeight="1">
      <c r="A17" s="14">
        <v>13</v>
      </c>
      <c r="B17" s="34" t="s">
        <v>71</v>
      </c>
      <c r="C17" s="34" t="s">
        <v>21</v>
      </c>
      <c r="D17" s="35" t="s">
        <v>80</v>
      </c>
      <c r="E17" s="34" t="s">
        <v>94</v>
      </c>
      <c r="F17" s="36">
        <v>0.023402777777777783</v>
      </c>
      <c r="G17" s="14" t="str">
        <f t="shared" si="0"/>
        <v>3.45/km</v>
      </c>
      <c r="H17" s="16">
        <f t="shared" si="1"/>
        <v>0.003796296296296301</v>
      </c>
      <c r="I17" s="16">
        <f>F17-INDEX($F$5:$F$76,MATCH(D17,$D$5:$D$76,0))</f>
        <v>0.002361111111111116</v>
      </c>
    </row>
    <row r="18" spans="1:9" s="13" customFormat="1" ht="15" customHeight="1">
      <c r="A18" s="14">
        <v>14</v>
      </c>
      <c r="B18" s="34" t="s">
        <v>97</v>
      </c>
      <c r="C18" s="34" t="s">
        <v>34</v>
      </c>
      <c r="D18" s="35" t="s">
        <v>41</v>
      </c>
      <c r="E18" s="34" t="s">
        <v>98</v>
      </c>
      <c r="F18" s="36">
        <v>0.02344907407407407</v>
      </c>
      <c r="G18" s="14" t="str">
        <f t="shared" si="0"/>
        <v>3.45/km</v>
      </c>
      <c r="H18" s="16">
        <f t="shared" si="1"/>
        <v>0.0038425925925925884</v>
      </c>
      <c r="I18" s="16">
        <f>F18-INDEX($F$5:$F$76,MATCH(D18,$D$5:$D$76,0))</f>
        <v>0.000694444444444442</v>
      </c>
    </row>
    <row r="19" spans="1:9" s="13" customFormat="1" ht="15" customHeight="1">
      <c r="A19" s="14">
        <v>15</v>
      </c>
      <c r="B19" s="34" t="s">
        <v>99</v>
      </c>
      <c r="C19" s="34" t="s">
        <v>100</v>
      </c>
      <c r="D19" s="35" t="s">
        <v>38</v>
      </c>
      <c r="E19" s="34" t="s">
        <v>94</v>
      </c>
      <c r="F19" s="36">
        <v>0.02377314814814815</v>
      </c>
      <c r="G19" s="14" t="str">
        <f t="shared" si="0"/>
        <v>3.48/km</v>
      </c>
      <c r="H19" s="16">
        <f t="shared" si="1"/>
        <v>0.004166666666666669</v>
      </c>
      <c r="I19" s="16">
        <f>F19-INDEX($F$5:$F$76,MATCH(D19,$D$5:$D$76,0))</f>
        <v>0.003252314814814819</v>
      </c>
    </row>
    <row r="20" spans="1:9" s="13" customFormat="1" ht="15" customHeight="1">
      <c r="A20" s="14">
        <v>16</v>
      </c>
      <c r="B20" s="34" t="s">
        <v>101</v>
      </c>
      <c r="C20" s="34" t="s">
        <v>22</v>
      </c>
      <c r="D20" s="35" t="s">
        <v>38</v>
      </c>
      <c r="E20" s="34" t="s">
        <v>85</v>
      </c>
      <c r="F20" s="36">
        <v>0.02395833333333333</v>
      </c>
      <c r="G20" s="14" t="str">
        <f t="shared" si="0"/>
        <v>3.50/km</v>
      </c>
      <c r="H20" s="16">
        <f t="shared" si="1"/>
        <v>0.00435185185185185</v>
      </c>
      <c r="I20" s="16">
        <f>F20-INDEX($F$5:$F$76,MATCH(D20,$D$5:$D$76,0))</f>
        <v>0.0034374999999999996</v>
      </c>
    </row>
    <row r="21" spans="1:9" s="13" customFormat="1" ht="15" customHeight="1">
      <c r="A21" s="14">
        <v>17</v>
      </c>
      <c r="B21" s="34" t="s">
        <v>102</v>
      </c>
      <c r="C21" s="34" t="s">
        <v>24</v>
      </c>
      <c r="D21" s="35" t="s">
        <v>38</v>
      </c>
      <c r="E21" s="34" t="s">
        <v>94</v>
      </c>
      <c r="F21" s="36">
        <v>0.024016203703703706</v>
      </c>
      <c r="G21" s="14" t="str">
        <f t="shared" si="0"/>
        <v>3.51/km</v>
      </c>
      <c r="H21" s="16">
        <f t="shared" si="1"/>
        <v>0.004409722222222225</v>
      </c>
      <c r="I21" s="16">
        <f>F21-INDEX($F$5:$F$76,MATCH(D21,$D$5:$D$76,0))</f>
        <v>0.0034953703703703744</v>
      </c>
    </row>
    <row r="22" spans="1:9" s="13" customFormat="1" ht="15" customHeight="1">
      <c r="A22" s="14">
        <v>18</v>
      </c>
      <c r="B22" s="34" t="s">
        <v>103</v>
      </c>
      <c r="C22" s="34" t="s">
        <v>31</v>
      </c>
      <c r="D22" s="35" t="s">
        <v>38</v>
      </c>
      <c r="E22" s="34" t="s">
        <v>89</v>
      </c>
      <c r="F22" s="36">
        <v>0.024050925925925924</v>
      </c>
      <c r="G22" s="14" t="str">
        <f t="shared" si="0"/>
        <v>3.51/km</v>
      </c>
      <c r="H22" s="16">
        <f t="shared" si="1"/>
        <v>0.004444444444444442</v>
      </c>
      <c r="I22" s="16">
        <f>F22-INDEX($F$5:$F$76,MATCH(D22,$D$5:$D$76,0))</f>
        <v>0.0035300925925925916</v>
      </c>
    </row>
    <row r="23" spans="1:9" s="13" customFormat="1" ht="15" customHeight="1">
      <c r="A23" s="14">
        <v>19</v>
      </c>
      <c r="B23" s="34" t="s">
        <v>104</v>
      </c>
      <c r="C23" s="34" t="s">
        <v>20</v>
      </c>
      <c r="D23" s="35" t="s">
        <v>41</v>
      </c>
      <c r="E23" s="34" t="s">
        <v>105</v>
      </c>
      <c r="F23" s="36">
        <v>0.024502314814814814</v>
      </c>
      <c r="G23" s="14" t="str">
        <f t="shared" si="0"/>
        <v>3.55/km</v>
      </c>
      <c r="H23" s="16">
        <f t="shared" si="1"/>
        <v>0.004895833333333332</v>
      </c>
      <c r="I23" s="16">
        <f>F23-INDEX($F$5:$F$76,MATCH(D23,$D$5:$D$76,0))</f>
        <v>0.0017476851851851855</v>
      </c>
    </row>
    <row r="24" spans="1:9" s="13" customFormat="1" ht="15" customHeight="1">
      <c r="A24" s="14">
        <v>20</v>
      </c>
      <c r="B24" s="34" t="s">
        <v>106</v>
      </c>
      <c r="C24" s="34" t="s">
        <v>53</v>
      </c>
      <c r="D24" s="35" t="s">
        <v>38</v>
      </c>
      <c r="E24" s="34" t="s">
        <v>94</v>
      </c>
      <c r="F24" s="36">
        <v>0.024548611111111115</v>
      </c>
      <c r="G24" s="14" t="str">
        <f t="shared" si="0"/>
        <v>3.56/km</v>
      </c>
      <c r="H24" s="16">
        <f t="shared" si="1"/>
        <v>0.004942129629629633</v>
      </c>
      <c r="I24" s="16">
        <f>F24-INDEX($F$5:$F$76,MATCH(D24,$D$5:$D$76,0))</f>
        <v>0.004027777777777783</v>
      </c>
    </row>
    <row r="25" spans="1:9" s="13" customFormat="1" ht="15" customHeight="1">
      <c r="A25" s="14">
        <v>21</v>
      </c>
      <c r="B25" s="34" t="s">
        <v>107</v>
      </c>
      <c r="C25" s="34" t="s">
        <v>29</v>
      </c>
      <c r="D25" s="35" t="s">
        <v>41</v>
      </c>
      <c r="E25" s="34" t="s">
        <v>72</v>
      </c>
      <c r="F25" s="36">
        <v>0.024560185185185185</v>
      </c>
      <c r="G25" s="14" t="str">
        <f t="shared" si="0"/>
        <v>3.56/km</v>
      </c>
      <c r="H25" s="16">
        <f t="shared" si="1"/>
        <v>0.004953703703703703</v>
      </c>
      <c r="I25" s="16">
        <f>F25-INDEX($F$5:$F$76,MATCH(D25,$D$5:$D$76,0))</f>
        <v>0.0018055555555555568</v>
      </c>
    </row>
    <row r="26" spans="1:9" s="13" customFormat="1" ht="15" customHeight="1">
      <c r="A26" s="14">
        <v>22</v>
      </c>
      <c r="B26" s="34" t="s">
        <v>108</v>
      </c>
      <c r="C26" s="34" t="s">
        <v>0</v>
      </c>
      <c r="D26" s="35" t="s">
        <v>40</v>
      </c>
      <c r="E26" s="34" t="s">
        <v>94</v>
      </c>
      <c r="F26" s="36">
        <v>0.024745370370370372</v>
      </c>
      <c r="G26" s="14" t="str">
        <f t="shared" si="0"/>
        <v>3.58/km</v>
      </c>
      <c r="H26" s="16">
        <f t="shared" si="1"/>
        <v>0.005138888888888891</v>
      </c>
      <c r="I26" s="16">
        <f>F26-INDEX($F$5:$F$76,MATCH(D26,$D$5:$D$76,0))</f>
        <v>0</v>
      </c>
    </row>
    <row r="27" spans="1:9" s="13" customFormat="1" ht="15" customHeight="1">
      <c r="A27" s="14">
        <v>23</v>
      </c>
      <c r="B27" s="34" t="s">
        <v>109</v>
      </c>
      <c r="C27" s="34" t="s">
        <v>27</v>
      </c>
      <c r="D27" s="35" t="s">
        <v>41</v>
      </c>
      <c r="E27" s="34" t="s">
        <v>94</v>
      </c>
      <c r="F27" s="36">
        <v>0.02488425925925926</v>
      </c>
      <c r="G27" s="14" t="str">
        <f t="shared" si="0"/>
        <v>3.59/km</v>
      </c>
      <c r="H27" s="16">
        <f t="shared" si="1"/>
        <v>0.005277777777777777</v>
      </c>
      <c r="I27" s="16">
        <f>F27-INDEX($F$5:$F$76,MATCH(D27,$D$5:$D$76,0))</f>
        <v>0.0021296296296296306</v>
      </c>
    </row>
    <row r="28" spans="1:9" s="17" customFormat="1" ht="15" customHeight="1">
      <c r="A28" s="14">
        <v>24</v>
      </c>
      <c r="B28" s="34" t="s">
        <v>110</v>
      </c>
      <c r="C28" s="34" t="s">
        <v>36</v>
      </c>
      <c r="D28" s="35" t="s">
        <v>48</v>
      </c>
      <c r="E28" s="34" t="s">
        <v>77</v>
      </c>
      <c r="F28" s="36">
        <v>0.025011574074074075</v>
      </c>
      <c r="G28" s="14" t="str">
        <f t="shared" si="0"/>
        <v>4.00/km</v>
      </c>
      <c r="H28" s="16">
        <f t="shared" si="1"/>
        <v>0.005405092592592593</v>
      </c>
      <c r="I28" s="16">
        <f>F28-INDEX($F$5:$F$76,MATCH(D28,$D$5:$D$76,0))</f>
        <v>0</v>
      </c>
    </row>
    <row r="29" spans="1:9" ht="15" customHeight="1">
      <c r="A29" s="14">
        <v>25</v>
      </c>
      <c r="B29" s="34" t="s">
        <v>111</v>
      </c>
      <c r="C29" s="34" t="s">
        <v>112</v>
      </c>
      <c r="D29" s="35" t="s">
        <v>38</v>
      </c>
      <c r="E29" s="34" t="s">
        <v>113</v>
      </c>
      <c r="F29" s="36">
        <v>0.02513888888888889</v>
      </c>
      <c r="G29" s="14" t="str">
        <f t="shared" si="0"/>
        <v>4.01/km</v>
      </c>
      <c r="H29" s="16">
        <f t="shared" si="1"/>
        <v>0.0055324074074074095</v>
      </c>
      <c r="I29" s="16">
        <f>F29-INDEX($F$5:$F$76,MATCH(D29,$D$5:$D$76,0))</f>
        <v>0.004618055555555559</v>
      </c>
    </row>
    <row r="30" spans="1:9" ht="15" customHeight="1">
      <c r="A30" s="14">
        <v>26</v>
      </c>
      <c r="B30" s="34" t="s">
        <v>114</v>
      </c>
      <c r="C30" s="34" t="s">
        <v>22</v>
      </c>
      <c r="D30" s="35" t="s">
        <v>80</v>
      </c>
      <c r="E30" s="34" t="s">
        <v>98</v>
      </c>
      <c r="F30" s="36">
        <v>0.02515046296296296</v>
      </c>
      <c r="G30" s="14" t="str">
        <f t="shared" si="0"/>
        <v>4.01/km</v>
      </c>
      <c r="H30" s="16">
        <f t="shared" si="1"/>
        <v>0.00554398148148148</v>
      </c>
      <c r="I30" s="16">
        <f>F30-INDEX($F$5:$F$76,MATCH(D30,$D$5:$D$76,0))</f>
        <v>0.004108796296296294</v>
      </c>
    </row>
    <row r="31" spans="1:9" ht="15" customHeight="1">
      <c r="A31" s="14">
        <v>27</v>
      </c>
      <c r="B31" s="34" t="s">
        <v>115</v>
      </c>
      <c r="C31" s="34" t="s">
        <v>20</v>
      </c>
      <c r="D31" s="35" t="s">
        <v>41</v>
      </c>
      <c r="E31" s="34" t="s">
        <v>94</v>
      </c>
      <c r="F31" s="36">
        <v>0.025277777777777777</v>
      </c>
      <c r="G31" s="14" t="str">
        <f t="shared" si="0"/>
        <v>4.03/km</v>
      </c>
      <c r="H31" s="16">
        <f t="shared" si="1"/>
        <v>0.005671296296296296</v>
      </c>
      <c r="I31" s="16">
        <f>F31-INDEX($F$5:$F$76,MATCH(D31,$D$5:$D$76,0))</f>
        <v>0.0025231481481481494</v>
      </c>
    </row>
    <row r="32" spans="1:9" ht="15" customHeight="1">
      <c r="A32" s="14">
        <v>28</v>
      </c>
      <c r="B32" s="34" t="s">
        <v>116</v>
      </c>
      <c r="C32" s="34" t="s">
        <v>117</v>
      </c>
      <c r="D32" s="35" t="s">
        <v>80</v>
      </c>
      <c r="E32" s="34" t="s">
        <v>94</v>
      </c>
      <c r="F32" s="36">
        <v>0.02549768518518519</v>
      </c>
      <c r="G32" s="14" t="str">
        <f t="shared" si="0"/>
        <v>4.05/km</v>
      </c>
      <c r="H32" s="16">
        <f t="shared" si="1"/>
        <v>0.0058912037037037075</v>
      </c>
      <c r="I32" s="16">
        <f>F32-INDEX($F$5:$F$76,MATCH(D32,$D$5:$D$76,0))</f>
        <v>0.004456018518518522</v>
      </c>
    </row>
    <row r="33" spans="1:9" ht="15" customHeight="1">
      <c r="A33" s="14">
        <v>29</v>
      </c>
      <c r="B33" s="34" t="s">
        <v>118</v>
      </c>
      <c r="C33" s="34" t="s">
        <v>119</v>
      </c>
      <c r="D33" s="35" t="s">
        <v>42</v>
      </c>
      <c r="E33" s="34" t="s">
        <v>94</v>
      </c>
      <c r="F33" s="36">
        <v>0.025659722222222223</v>
      </c>
      <c r="G33" s="14" t="str">
        <f t="shared" si="0"/>
        <v>4.06/km</v>
      </c>
      <c r="H33" s="16">
        <f t="shared" si="1"/>
        <v>0.006053240740740741</v>
      </c>
      <c r="I33" s="16">
        <f>F33-INDEX($F$5:$F$76,MATCH(D33,$D$5:$D$76,0))</f>
        <v>0</v>
      </c>
    </row>
    <row r="34" spans="1:9" ht="15" customHeight="1">
      <c r="A34" s="14">
        <v>30</v>
      </c>
      <c r="B34" s="34" t="s">
        <v>120</v>
      </c>
      <c r="C34" s="34" t="s">
        <v>29</v>
      </c>
      <c r="D34" s="35" t="s">
        <v>41</v>
      </c>
      <c r="E34" s="34" t="s">
        <v>89</v>
      </c>
      <c r="F34" s="36">
        <v>0.025740740740740745</v>
      </c>
      <c r="G34" s="14" t="str">
        <f t="shared" si="0"/>
        <v>4.07/km</v>
      </c>
      <c r="H34" s="16">
        <f t="shared" si="1"/>
        <v>0.006134259259259263</v>
      </c>
      <c r="I34" s="16">
        <f>F34-INDEX($F$5:$F$76,MATCH(D34,$D$5:$D$76,0))</f>
        <v>0.0029861111111111165</v>
      </c>
    </row>
    <row r="35" spans="1:9" ht="15" customHeight="1">
      <c r="A35" s="14">
        <v>31</v>
      </c>
      <c r="B35" s="34" t="s">
        <v>121</v>
      </c>
      <c r="C35" s="34" t="s">
        <v>14</v>
      </c>
      <c r="D35" s="35" t="s">
        <v>41</v>
      </c>
      <c r="E35" s="34" t="s">
        <v>87</v>
      </c>
      <c r="F35" s="36">
        <v>0.025752314814814815</v>
      </c>
      <c r="G35" s="14" t="str">
        <f t="shared" si="0"/>
        <v>4.07/km</v>
      </c>
      <c r="H35" s="16">
        <f t="shared" si="1"/>
        <v>0.006145833333333333</v>
      </c>
      <c r="I35" s="16">
        <f>F35-INDEX($F$5:$F$76,MATCH(D35,$D$5:$D$76,0))</f>
        <v>0.0029976851851851866</v>
      </c>
    </row>
    <row r="36" spans="1:9" ht="15" customHeight="1">
      <c r="A36" s="14">
        <v>32</v>
      </c>
      <c r="B36" s="34" t="s">
        <v>56</v>
      </c>
      <c r="C36" s="34" t="s">
        <v>26</v>
      </c>
      <c r="D36" s="35" t="s">
        <v>40</v>
      </c>
      <c r="E36" s="34" t="s">
        <v>94</v>
      </c>
      <c r="F36" s="36">
        <v>0.02578703703703704</v>
      </c>
      <c r="G36" s="14" t="str">
        <f t="shared" si="0"/>
        <v>4.08/km</v>
      </c>
      <c r="H36" s="16">
        <f t="shared" si="1"/>
        <v>0.006180555555555557</v>
      </c>
      <c r="I36" s="16">
        <f>F36-INDEX($F$5:$F$76,MATCH(D36,$D$5:$D$76,0))</f>
        <v>0.0010416666666666664</v>
      </c>
    </row>
    <row r="37" spans="1:9" ht="15" customHeight="1">
      <c r="A37" s="14">
        <v>33</v>
      </c>
      <c r="B37" s="34" t="s">
        <v>122</v>
      </c>
      <c r="C37" s="34" t="s">
        <v>123</v>
      </c>
      <c r="D37" s="35" t="s">
        <v>124</v>
      </c>
      <c r="E37" s="34" t="s">
        <v>125</v>
      </c>
      <c r="F37" s="36">
        <v>0.025810185185185183</v>
      </c>
      <c r="G37" s="14" t="str">
        <f t="shared" si="0"/>
        <v>4.08/km</v>
      </c>
      <c r="H37" s="16">
        <f t="shared" si="1"/>
        <v>0.006203703703703701</v>
      </c>
      <c r="I37" s="16">
        <f>F37-INDEX($F$5:$F$76,MATCH(D37,$D$5:$D$76,0))</f>
        <v>0</v>
      </c>
    </row>
    <row r="38" spans="1:9" ht="15" customHeight="1">
      <c r="A38" s="14">
        <v>34</v>
      </c>
      <c r="B38" s="34" t="s">
        <v>126</v>
      </c>
      <c r="C38" s="34" t="s">
        <v>15</v>
      </c>
      <c r="D38" s="35" t="s">
        <v>38</v>
      </c>
      <c r="E38" s="34" t="s">
        <v>94</v>
      </c>
      <c r="F38" s="36">
        <v>0.025891203703703704</v>
      </c>
      <c r="G38" s="14" t="str">
        <f t="shared" si="0"/>
        <v>4.09/km</v>
      </c>
      <c r="H38" s="16">
        <f t="shared" si="1"/>
        <v>0.006284722222222223</v>
      </c>
      <c r="I38" s="16">
        <f>F38-INDEX($F$5:$F$76,MATCH(D38,$D$5:$D$76,0))</f>
        <v>0.005370370370370373</v>
      </c>
    </row>
    <row r="39" spans="1:9" ht="15" customHeight="1">
      <c r="A39" s="14">
        <v>35</v>
      </c>
      <c r="B39" s="34" t="s">
        <v>127</v>
      </c>
      <c r="C39" s="34" t="s">
        <v>21</v>
      </c>
      <c r="D39" s="35" t="s">
        <v>80</v>
      </c>
      <c r="E39" s="34" t="s">
        <v>68</v>
      </c>
      <c r="F39" s="36">
        <v>0.025925925925925925</v>
      </c>
      <c r="G39" s="14" t="str">
        <f t="shared" si="0"/>
        <v>4.09/km</v>
      </c>
      <c r="H39" s="16">
        <f t="shared" si="1"/>
        <v>0.0063194444444444435</v>
      </c>
      <c r="I39" s="16">
        <f>F39-INDEX($F$5:$F$76,MATCH(D39,$D$5:$D$76,0))</f>
        <v>0.004884259259259258</v>
      </c>
    </row>
    <row r="40" spans="1:9" ht="15" customHeight="1">
      <c r="A40" s="14">
        <v>36</v>
      </c>
      <c r="B40" s="34" t="s">
        <v>128</v>
      </c>
      <c r="C40" s="34" t="s">
        <v>18</v>
      </c>
      <c r="D40" s="35" t="s">
        <v>37</v>
      </c>
      <c r="E40" s="34" t="s">
        <v>85</v>
      </c>
      <c r="F40" s="36">
        <v>0.02596064814814815</v>
      </c>
      <c r="G40" s="14" t="str">
        <f t="shared" si="0"/>
        <v>4.09/km</v>
      </c>
      <c r="H40" s="16">
        <f t="shared" si="1"/>
        <v>0.006354166666666668</v>
      </c>
      <c r="I40" s="16">
        <f>F40-INDEX($F$5:$F$76,MATCH(D40,$D$5:$D$76,0))</f>
        <v>0.0041319444444444485</v>
      </c>
    </row>
    <row r="41" spans="1:9" ht="15" customHeight="1">
      <c r="A41" s="14">
        <v>37</v>
      </c>
      <c r="B41" s="34" t="s">
        <v>129</v>
      </c>
      <c r="C41" s="34" t="s">
        <v>44</v>
      </c>
      <c r="D41" s="35" t="s">
        <v>40</v>
      </c>
      <c r="E41" s="34" t="s">
        <v>94</v>
      </c>
      <c r="F41" s="36">
        <v>0.026030092592592594</v>
      </c>
      <c r="G41" s="14" t="str">
        <f t="shared" si="0"/>
        <v>4.10/km</v>
      </c>
      <c r="H41" s="16">
        <f t="shared" si="1"/>
        <v>0.006423611111111113</v>
      </c>
      <c r="I41" s="16">
        <f>F41-INDEX($F$5:$F$76,MATCH(D41,$D$5:$D$76,0))</f>
        <v>0.0012847222222222218</v>
      </c>
    </row>
    <row r="42" spans="1:9" ht="15" customHeight="1">
      <c r="A42" s="14">
        <v>38</v>
      </c>
      <c r="B42" s="34" t="s">
        <v>130</v>
      </c>
      <c r="C42" s="34" t="s">
        <v>64</v>
      </c>
      <c r="D42" s="35" t="s">
        <v>131</v>
      </c>
      <c r="E42" s="34" t="s">
        <v>81</v>
      </c>
      <c r="F42" s="36">
        <v>0.026064814814814815</v>
      </c>
      <c r="G42" s="14" t="str">
        <f t="shared" si="0"/>
        <v>4.10/km</v>
      </c>
      <c r="H42" s="16">
        <f t="shared" si="1"/>
        <v>0.006458333333333333</v>
      </c>
      <c r="I42" s="16">
        <f>F42-INDEX($F$5:$F$76,MATCH(D42,$D$5:$D$76,0))</f>
        <v>0</v>
      </c>
    </row>
    <row r="43" spans="1:9" ht="15" customHeight="1">
      <c r="A43" s="14">
        <v>39</v>
      </c>
      <c r="B43" s="34" t="s">
        <v>132</v>
      </c>
      <c r="C43" s="34" t="s">
        <v>54</v>
      </c>
      <c r="D43" s="35" t="s">
        <v>41</v>
      </c>
      <c r="E43" s="34" t="s">
        <v>94</v>
      </c>
      <c r="F43" s="36">
        <v>0.026377314814814815</v>
      </c>
      <c r="G43" s="14" t="str">
        <f t="shared" si="0"/>
        <v>4.13/km</v>
      </c>
      <c r="H43" s="16">
        <f t="shared" si="1"/>
        <v>0.0067708333333333336</v>
      </c>
      <c r="I43" s="16">
        <f>F43-INDEX($F$5:$F$76,MATCH(D43,$D$5:$D$76,0))</f>
        <v>0.003622685185185187</v>
      </c>
    </row>
    <row r="44" spans="1:9" ht="15" customHeight="1">
      <c r="A44" s="14">
        <v>40</v>
      </c>
      <c r="B44" s="34" t="s">
        <v>133</v>
      </c>
      <c r="C44" s="34" t="s">
        <v>25</v>
      </c>
      <c r="D44" s="35" t="s">
        <v>37</v>
      </c>
      <c r="E44" s="34" t="s">
        <v>94</v>
      </c>
      <c r="F44" s="36">
        <v>0.026747685185185183</v>
      </c>
      <c r="G44" s="14" t="str">
        <f t="shared" si="0"/>
        <v>4.17/km</v>
      </c>
      <c r="H44" s="16">
        <f t="shared" si="1"/>
        <v>0.007141203703703702</v>
      </c>
      <c r="I44" s="16">
        <f>F44-INDEX($F$5:$F$76,MATCH(D44,$D$5:$D$76,0))</f>
        <v>0.0049189814814814825</v>
      </c>
    </row>
    <row r="45" spans="1:9" ht="15" customHeight="1">
      <c r="A45" s="14">
        <v>41</v>
      </c>
      <c r="B45" s="34" t="s">
        <v>33</v>
      </c>
      <c r="C45" s="34" t="s">
        <v>30</v>
      </c>
      <c r="D45" s="35" t="s">
        <v>76</v>
      </c>
      <c r="E45" s="34" t="s">
        <v>98</v>
      </c>
      <c r="F45" s="36">
        <v>0.026886574074074077</v>
      </c>
      <c r="G45" s="14" t="str">
        <f t="shared" si="0"/>
        <v>4.18/km</v>
      </c>
      <c r="H45" s="16">
        <f t="shared" si="1"/>
        <v>0.007280092592592595</v>
      </c>
      <c r="I45" s="16">
        <f>F45-INDEX($F$5:$F$76,MATCH(D45,$D$5:$D$76,0))</f>
        <v>0.007280092592592595</v>
      </c>
    </row>
    <row r="46" spans="1:9" ht="15" customHeight="1">
      <c r="A46" s="14">
        <v>42</v>
      </c>
      <c r="B46" s="34" t="s">
        <v>134</v>
      </c>
      <c r="C46" s="34" t="s">
        <v>57</v>
      </c>
      <c r="D46" s="35" t="s">
        <v>39</v>
      </c>
      <c r="E46" s="34" t="s">
        <v>94</v>
      </c>
      <c r="F46" s="36">
        <v>0.027349537037037037</v>
      </c>
      <c r="G46" s="14" t="str">
        <f t="shared" si="0"/>
        <v>4.23/km</v>
      </c>
      <c r="H46" s="16">
        <f t="shared" si="1"/>
        <v>0.007743055555555555</v>
      </c>
      <c r="I46" s="16">
        <f>F46-INDEX($F$5:$F$76,MATCH(D46,$D$5:$D$76,0))</f>
        <v>0</v>
      </c>
    </row>
    <row r="47" spans="1:9" ht="15" customHeight="1">
      <c r="A47" s="14">
        <v>43</v>
      </c>
      <c r="B47" s="34" t="s">
        <v>135</v>
      </c>
      <c r="C47" s="34" t="s">
        <v>32</v>
      </c>
      <c r="D47" s="35" t="s">
        <v>80</v>
      </c>
      <c r="E47" s="34" t="s">
        <v>94</v>
      </c>
      <c r="F47" s="36">
        <v>0.027418981481481485</v>
      </c>
      <c r="G47" s="14" t="str">
        <f t="shared" si="0"/>
        <v>4.23/km</v>
      </c>
      <c r="H47" s="16">
        <f t="shared" si="1"/>
        <v>0.007812500000000003</v>
      </c>
      <c r="I47" s="16">
        <f>F47-INDEX($F$5:$F$76,MATCH(D47,$D$5:$D$76,0))</f>
        <v>0.006377314814814818</v>
      </c>
    </row>
    <row r="48" spans="1:9" ht="15" customHeight="1">
      <c r="A48" s="14">
        <v>44</v>
      </c>
      <c r="B48" s="34" t="s">
        <v>136</v>
      </c>
      <c r="C48" s="34" t="s">
        <v>19</v>
      </c>
      <c r="D48" s="35" t="s">
        <v>38</v>
      </c>
      <c r="E48" s="34" t="s">
        <v>94</v>
      </c>
      <c r="F48" s="36">
        <v>0.02784722222222222</v>
      </c>
      <c r="G48" s="14" t="str">
        <f t="shared" si="0"/>
        <v>4.27/km</v>
      </c>
      <c r="H48" s="16">
        <f t="shared" si="1"/>
        <v>0.00824074074074074</v>
      </c>
      <c r="I48" s="16">
        <f>F48-INDEX($F$5:$F$76,MATCH(D48,$D$5:$D$76,0))</f>
        <v>0.007326388888888889</v>
      </c>
    </row>
    <row r="49" spans="1:9" ht="15" customHeight="1">
      <c r="A49" s="14">
        <v>45</v>
      </c>
      <c r="B49" s="34" t="s">
        <v>137</v>
      </c>
      <c r="C49" s="34" t="s">
        <v>67</v>
      </c>
      <c r="D49" s="35" t="s">
        <v>39</v>
      </c>
      <c r="E49" s="34" t="s">
        <v>94</v>
      </c>
      <c r="F49" s="36">
        <v>0.027858796296296298</v>
      </c>
      <c r="G49" s="14" t="str">
        <f t="shared" si="0"/>
        <v>4.27/km</v>
      </c>
      <c r="H49" s="16">
        <f t="shared" si="1"/>
        <v>0.008252314814814816</v>
      </c>
      <c r="I49" s="16">
        <f>F49-INDEX($F$5:$F$76,MATCH(D49,$D$5:$D$76,0))</f>
        <v>0.0005092592592592614</v>
      </c>
    </row>
    <row r="50" spans="1:9" ht="15" customHeight="1">
      <c r="A50" s="14">
        <v>46</v>
      </c>
      <c r="B50" s="34" t="s">
        <v>103</v>
      </c>
      <c r="C50" s="34" t="s">
        <v>23</v>
      </c>
      <c r="D50" s="35" t="s">
        <v>40</v>
      </c>
      <c r="E50" s="34" t="s">
        <v>89</v>
      </c>
      <c r="F50" s="36">
        <v>0.02798611111111111</v>
      </c>
      <c r="G50" s="14" t="str">
        <f t="shared" si="0"/>
        <v>4.29/km</v>
      </c>
      <c r="H50" s="16">
        <f t="shared" si="1"/>
        <v>0.00837962962962963</v>
      </c>
      <c r="I50" s="16">
        <f>F50-INDEX($F$5:$F$76,MATCH(D50,$D$5:$D$76,0))</f>
        <v>0.0032407407407407385</v>
      </c>
    </row>
    <row r="51" spans="1:9" ht="15" customHeight="1">
      <c r="A51" s="14">
        <v>47</v>
      </c>
      <c r="B51" s="34" t="s">
        <v>65</v>
      </c>
      <c r="C51" s="34" t="s">
        <v>54</v>
      </c>
      <c r="D51" s="35" t="s">
        <v>39</v>
      </c>
      <c r="E51" s="34" t="s">
        <v>94</v>
      </c>
      <c r="F51" s="36">
        <v>0.028136574074074074</v>
      </c>
      <c r="G51" s="14" t="str">
        <f t="shared" si="0"/>
        <v>4.30/km</v>
      </c>
      <c r="H51" s="16">
        <f t="shared" si="1"/>
        <v>0.008530092592592593</v>
      </c>
      <c r="I51" s="16">
        <f>F51-INDEX($F$5:$F$76,MATCH(D51,$D$5:$D$76,0))</f>
        <v>0.0007870370370370375</v>
      </c>
    </row>
    <row r="52" spans="1:9" ht="15" customHeight="1">
      <c r="A52" s="14">
        <v>48</v>
      </c>
      <c r="B52" s="34" t="s">
        <v>138</v>
      </c>
      <c r="C52" s="34" t="s">
        <v>55</v>
      </c>
      <c r="D52" s="35" t="s">
        <v>41</v>
      </c>
      <c r="E52" s="34" t="s">
        <v>94</v>
      </c>
      <c r="F52" s="36">
        <v>0.028148148148148148</v>
      </c>
      <c r="G52" s="14" t="str">
        <f t="shared" si="0"/>
        <v>4.30/km</v>
      </c>
      <c r="H52" s="16">
        <f t="shared" si="1"/>
        <v>0.008541666666666666</v>
      </c>
      <c r="I52" s="16">
        <f>F52-INDEX($F$5:$F$76,MATCH(D52,$D$5:$D$76,0))</f>
        <v>0.00539351851851852</v>
      </c>
    </row>
    <row r="53" spans="1:9" ht="15" customHeight="1">
      <c r="A53" s="14">
        <v>49</v>
      </c>
      <c r="B53" s="34" t="s">
        <v>139</v>
      </c>
      <c r="C53" s="34" t="s">
        <v>140</v>
      </c>
      <c r="D53" s="35" t="s">
        <v>37</v>
      </c>
      <c r="E53" s="34" t="s">
        <v>94</v>
      </c>
      <c r="F53" s="36">
        <v>0.0284375</v>
      </c>
      <c r="G53" s="14" t="str">
        <f t="shared" si="0"/>
        <v>4.33/km</v>
      </c>
      <c r="H53" s="16">
        <f t="shared" si="1"/>
        <v>0.00883101851851852</v>
      </c>
      <c r="I53" s="16">
        <f>F53-INDEX($F$5:$F$76,MATCH(D53,$D$5:$D$76,0))</f>
        <v>0.0066087962962963</v>
      </c>
    </row>
    <row r="54" spans="1:9" ht="15" customHeight="1">
      <c r="A54" s="14">
        <v>50</v>
      </c>
      <c r="B54" s="34" t="s">
        <v>141</v>
      </c>
      <c r="C54" s="34" t="s">
        <v>12</v>
      </c>
      <c r="D54" s="35" t="s">
        <v>41</v>
      </c>
      <c r="E54" s="34" t="s">
        <v>94</v>
      </c>
      <c r="F54" s="36">
        <v>0.028449074074074075</v>
      </c>
      <c r="G54" s="14" t="str">
        <f t="shared" si="0"/>
        <v>4.33/km</v>
      </c>
      <c r="H54" s="16">
        <f t="shared" si="1"/>
        <v>0.008842592592592593</v>
      </c>
      <c r="I54" s="16">
        <f>F54-INDEX($F$5:$F$76,MATCH(D54,$D$5:$D$76,0))</f>
        <v>0.005694444444444446</v>
      </c>
    </row>
    <row r="55" spans="1:9" ht="15" customHeight="1">
      <c r="A55" s="14">
        <v>51</v>
      </c>
      <c r="B55" s="34" t="s">
        <v>142</v>
      </c>
      <c r="C55" s="34" t="s">
        <v>112</v>
      </c>
      <c r="D55" s="35" t="s">
        <v>80</v>
      </c>
      <c r="E55" s="34" t="s">
        <v>143</v>
      </c>
      <c r="F55" s="36">
        <v>0.02847222222222222</v>
      </c>
      <c r="G55" s="14" t="str">
        <f t="shared" si="0"/>
        <v>4.33/km</v>
      </c>
      <c r="H55" s="16">
        <f t="shared" si="1"/>
        <v>0.00886574074074074</v>
      </c>
      <c r="I55" s="16">
        <f>F55-INDEX($F$5:$F$76,MATCH(D55,$D$5:$D$76,0))</f>
        <v>0.007430555555555555</v>
      </c>
    </row>
    <row r="56" spans="1:9" ht="15" customHeight="1">
      <c r="A56" s="14">
        <v>52</v>
      </c>
      <c r="B56" s="34" t="s">
        <v>144</v>
      </c>
      <c r="C56" s="34" t="s">
        <v>50</v>
      </c>
      <c r="D56" s="35" t="s">
        <v>46</v>
      </c>
      <c r="E56" s="34" t="s">
        <v>145</v>
      </c>
      <c r="F56" s="36">
        <v>0.02849537037037037</v>
      </c>
      <c r="G56" s="14" t="str">
        <f t="shared" si="0"/>
        <v>4.34/km</v>
      </c>
      <c r="H56" s="16">
        <f t="shared" si="1"/>
        <v>0.008888888888888887</v>
      </c>
      <c r="I56" s="16">
        <f>F56-INDEX($F$5:$F$76,MATCH(D56,$D$5:$D$76,0))</f>
        <v>0</v>
      </c>
    </row>
    <row r="57" spans="1:9" ht="15" customHeight="1">
      <c r="A57" s="14">
        <v>53</v>
      </c>
      <c r="B57" s="34" t="s">
        <v>146</v>
      </c>
      <c r="C57" s="34" t="s">
        <v>17</v>
      </c>
      <c r="D57" s="35" t="s">
        <v>40</v>
      </c>
      <c r="E57" s="34" t="s">
        <v>72</v>
      </c>
      <c r="F57" s="36">
        <v>0.02849537037037037</v>
      </c>
      <c r="G57" s="14" t="str">
        <f t="shared" si="0"/>
        <v>4.34/km</v>
      </c>
      <c r="H57" s="16">
        <f t="shared" si="1"/>
        <v>0.008888888888888887</v>
      </c>
      <c r="I57" s="16">
        <f>F57-INDEX($F$5:$F$76,MATCH(D57,$D$5:$D$76,0))</f>
        <v>0.0037499999999999964</v>
      </c>
    </row>
    <row r="58" spans="1:9" ht="15" customHeight="1">
      <c r="A58" s="14">
        <v>54</v>
      </c>
      <c r="B58" s="34" t="s">
        <v>147</v>
      </c>
      <c r="C58" s="34" t="s">
        <v>45</v>
      </c>
      <c r="D58" s="35" t="s">
        <v>39</v>
      </c>
      <c r="E58" s="34" t="s">
        <v>148</v>
      </c>
      <c r="F58" s="36">
        <v>0.02892361111111111</v>
      </c>
      <c r="G58" s="14" t="str">
        <f t="shared" si="0"/>
        <v>4.38/km</v>
      </c>
      <c r="H58" s="16">
        <f t="shared" si="1"/>
        <v>0.009317129629629627</v>
      </c>
      <c r="I58" s="16">
        <f>F58-INDEX($F$5:$F$76,MATCH(D58,$D$5:$D$76,0))</f>
        <v>0.0015740740740740715</v>
      </c>
    </row>
    <row r="59" spans="1:9" ht="15" customHeight="1">
      <c r="A59" s="14">
        <v>55</v>
      </c>
      <c r="B59" s="34" t="s">
        <v>149</v>
      </c>
      <c r="C59" s="34" t="s">
        <v>52</v>
      </c>
      <c r="D59" s="35" t="s">
        <v>42</v>
      </c>
      <c r="E59" s="34" t="s">
        <v>94</v>
      </c>
      <c r="F59" s="36">
        <v>0.0290162037037037</v>
      </c>
      <c r="G59" s="14" t="str">
        <f t="shared" si="0"/>
        <v>4.39/km</v>
      </c>
      <c r="H59" s="16">
        <f t="shared" si="1"/>
        <v>0.009409722222222219</v>
      </c>
      <c r="I59" s="16">
        <f>F59-INDEX($F$5:$F$76,MATCH(D59,$D$5:$D$76,0))</f>
        <v>0.0033564814814814777</v>
      </c>
    </row>
    <row r="60" spans="1:9" ht="15" customHeight="1">
      <c r="A60" s="14">
        <v>56</v>
      </c>
      <c r="B60" s="34" t="s">
        <v>150</v>
      </c>
      <c r="C60" s="34" t="s">
        <v>17</v>
      </c>
      <c r="D60" s="35" t="s">
        <v>80</v>
      </c>
      <c r="E60" s="34" t="s">
        <v>94</v>
      </c>
      <c r="F60" s="36">
        <v>0.029305555555555557</v>
      </c>
      <c r="G60" s="14" t="str">
        <f t="shared" si="0"/>
        <v>4.41/km</v>
      </c>
      <c r="H60" s="16">
        <f t="shared" si="1"/>
        <v>0.009699074074074075</v>
      </c>
      <c r="I60" s="16">
        <f>F60-INDEX($F$5:$F$76,MATCH(D60,$D$5:$D$76,0))</f>
        <v>0.00826388888888889</v>
      </c>
    </row>
    <row r="61" spans="1:9" ht="15" customHeight="1">
      <c r="A61" s="14">
        <v>57</v>
      </c>
      <c r="B61" s="34" t="s">
        <v>151</v>
      </c>
      <c r="C61" s="34" t="s">
        <v>20</v>
      </c>
      <c r="D61" s="35" t="s">
        <v>42</v>
      </c>
      <c r="E61" s="34" t="s">
        <v>94</v>
      </c>
      <c r="F61" s="36">
        <v>0.029305555555555557</v>
      </c>
      <c r="G61" s="14" t="str">
        <f t="shared" si="0"/>
        <v>4.41/km</v>
      </c>
      <c r="H61" s="16">
        <f t="shared" si="1"/>
        <v>0.009699074074074075</v>
      </c>
      <c r="I61" s="16">
        <f>F61-INDEX($F$5:$F$76,MATCH(D61,$D$5:$D$76,0))</f>
        <v>0.0036458333333333343</v>
      </c>
    </row>
    <row r="62" spans="1:9" ht="15" customHeight="1">
      <c r="A62" s="14">
        <v>58</v>
      </c>
      <c r="B62" s="34" t="s">
        <v>152</v>
      </c>
      <c r="C62" s="34" t="s">
        <v>153</v>
      </c>
      <c r="D62" s="35" t="s">
        <v>42</v>
      </c>
      <c r="E62" s="34" t="s">
        <v>154</v>
      </c>
      <c r="F62" s="36">
        <v>0.02943287037037037</v>
      </c>
      <c r="G62" s="14" t="str">
        <f t="shared" si="0"/>
        <v>4.43/km</v>
      </c>
      <c r="H62" s="16">
        <f t="shared" si="1"/>
        <v>0.009826388888888888</v>
      </c>
      <c r="I62" s="16">
        <f>F62-INDEX($F$5:$F$76,MATCH(D62,$D$5:$D$76,0))</f>
        <v>0.003773148148148147</v>
      </c>
    </row>
    <row r="63" spans="1:9" ht="15" customHeight="1">
      <c r="A63" s="14">
        <v>59</v>
      </c>
      <c r="B63" s="34" t="s">
        <v>155</v>
      </c>
      <c r="C63" s="34" t="s">
        <v>34</v>
      </c>
      <c r="D63" s="35" t="s">
        <v>39</v>
      </c>
      <c r="E63" s="34" t="s">
        <v>94</v>
      </c>
      <c r="F63" s="36">
        <v>0.02953703703703704</v>
      </c>
      <c r="G63" s="14" t="str">
        <f t="shared" si="0"/>
        <v>4.44/km</v>
      </c>
      <c r="H63" s="16">
        <f t="shared" si="1"/>
        <v>0.009930555555555557</v>
      </c>
      <c r="I63" s="16">
        <f>F63-INDEX($F$5:$F$76,MATCH(D63,$D$5:$D$76,0))</f>
        <v>0.002187500000000002</v>
      </c>
    </row>
    <row r="64" spans="1:9" ht="15" customHeight="1">
      <c r="A64" s="14">
        <v>60</v>
      </c>
      <c r="B64" s="34" t="s">
        <v>156</v>
      </c>
      <c r="C64" s="34" t="s">
        <v>30</v>
      </c>
      <c r="D64" s="35" t="s">
        <v>51</v>
      </c>
      <c r="E64" s="34" t="s">
        <v>94</v>
      </c>
      <c r="F64" s="36">
        <v>0.03026620370370371</v>
      </c>
      <c r="G64" s="14" t="str">
        <f t="shared" si="0"/>
        <v>4.51/km</v>
      </c>
      <c r="H64" s="16">
        <f t="shared" si="1"/>
        <v>0.010659722222222227</v>
      </c>
      <c r="I64" s="16">
        <f>F64-INDEX($F$5:$F$76,MATCH(D64,$D$5:$D$76,0))</f>
        <v>0</v>
      </c>
    </row>
    <row r="65" spans="1:9" ht="15" customHeight="1">
      <c r="A65" s="14">
        <v>61</v>
      </c>
      <c r="B65" s="34" t="s">
        <v>157</v>
      </c>
      <c r="C65" s="34" t="s">
        <v>66</v>
      </c>
      <c r="D65" s="35" t="s">
        <v>40</v>
      </c>
      <c r="E65" s="34" t="s">
        <v>94</v>
      </c>
      <c r="F65" s="36">
        <v>0.030289351851851855</v>
      </c>
      <c r="G65" s="14" t="str">
        <f t="shared" si="0"/>
        <v>4.51/km</v>
      </c>
      <c r="H65" s="16">
        <f t="shared" si="1"/>
        <v>0.010682870370370374</v>
      </c>
      <c r="I65" s="16">
        <f>F65-INDEX($F$5:$F$76,MATCH(D65,$D$5:$D$76,0))</f>
        <v>0.005543981481481483</v>
      </c>
    </row>
    <row r="66" spans="1:9" ht="15" customHeight="1">
      <c r="A66" s="14">
        <v>62</v>
      </c>
      <c r="B66" s="34" t="s">
        <v>158</v>
      </c>
      <c r="C66" s="34" t="s">
        <v>30</v>
      </c>
      <c r="D66" s="35" t="s">
        <v>41</v>
      </c>
      <c r="E66" s="34" t="s">
        <v>94</v>
      </c>
      <c r="F66" s="36">
        <v>0.030821759259259257</v>
      </c>
      <c r="G66" s="14" t="str">
        <f t="shared" si="0"/>
        <v>4.56/km</v>
      </c>
      <c r="H66" s="16">
        <f t="shared" si="1"/>
        <v>0.011215277777777775</v>
      </c>
      <c r="I66" s="16">
        <f>F66-INDEX($F$5:$F$76,MATCH(D66,$D$5:$D$76,0))</f>
        <v>0.008067129629629629</v>
      </c>
    </row>
    <row r="67" spans="1:9" ht="15" customHeight="1">
      <c r="A67" s="14">
        <v>63</v>
      </c>
      <c r="B67" s="34" t="s">
        <v>60</v>
      </c>
      <c r="C67" s="34" t="s">
        <v>59</v>
      </c>
      <c r="D67" s="35" t="s">
        <v>47</v>
      </c>
      <c r="E67" s="34" t="s">
        <v>98</v>
      </c>
      <c r="F67" s="36">
        <v>0.03184027777777778</v>
      </c>
      <c r="G67" s="14" t="str">
        <f t="shared" si="0"/>
        <v>5.06/km</v>
      </c>
      <c r="H67" s="16">
        <f t="shared" si="1"/>
        <v>0.012233796296296298</v>
      </c>
      <c r="I67" s="16">
        <f>F67-INDEX($F$5:$F$76,MATCH(D67,$D$5:$D$76,0))</f>
        <v>0</v>
      </c>
    </row>
    <row r="68" spans="1:9" ht="15" customHeight="1">
      <c r="A68" s="14">
        <v>64</v>
      </c>
      <c r="B68" s="34" t="s">
        <v>138</v>
      </c>
      <c r="C68" s="34" t="s">
        <v>159</v>
      </c>
      <c r="D68" s="35" t="s">
        <v>63</v>
      </c>
      <c r="E68" s="34" t="s">
        <v>94</v>
      </c>
      <c r="F68" s="36">
        <v>0.03222222222222222</v>
      </c>
      <c r="G68" s="14" t="str">
        <f t="shared" si="0"/>
        <v>5.09/km</v>
      </c>
      <c r="H68" s="16">
        <f t="shared" si="1"/>
        <v>0.01261574074074074</v>
      </c>
      <c r="I68" s="16">
        <f>F68-INDEX($F$5:$F$76,MATCH(D68,$D$5:$D$76,0))</f>
        <v>0</v>
      </c>
    </row>
    <row r="69" spans="1:9" ht="15" customHeight="1">
      <c r="A69" s="14">
        <v>65</v>
      </c>
      <c r="B69" s="34" t="s">
        <v>160</v>
      </c>
      <c r="C69" s="34" t="s">
        <v>161</v>
      </c>
      <c r="D69" s="35" t="s">
        <v>61</v>
      </c>
      <c r="E69" s="34" t="s">
        <v>73</v>
      </c>
      <c r="F69" s="36">
        <v>0.032372685185185185</v>
      </c>
      <c r="G69" s="14" t="str">
        <f aca="true" t="shared" si="2" ref="G69:G76">TEXT(INT((HOUR(F69)*3600+MINUTE(F69)*60+SECOND(F69))/$I$3/60),"0")&amp;"."&amp;TEXT(MOD((HOUR(F69)*3600+MINUTE(F69)*60+SECOND(F69))/$I$3,60),"00")&amp;"/km"</f>
        <v>5.11/km</v>
      </c>
      <c r="H69" s="16">
        <f aca="true" t="shared" si="3" ref="H69:H76">F69-$F$5</f>
        <v>0.012766203703703703</v>
      </c>
      <c r="I69" s="16">
        <f>F69-INDEX($F$5:$F$76,MATCH(D69,$D$5:$D$76,0))</f>
        <v>0</v>
      </c>
    </row>
    <row r="70" spans="1:9" ht="15" customHeight="1">
      <c r="A70" s="14">
        <v>66</v>
      </c>
      <c r="B70" s="34" t="s">
        <v>162</v>
      </c>
      <c r="C70" s="34" t="s">
        <v>28</v>
      </c>
      <c r="D70" s="35" t="s">
        <v>51</v>
      </c>
      <c r="E70" s="34" t="s">
        <v>94</v>
      </c>
      <c r="F70" s="36">
        <v>0.033125</v>
      </c>
      <c r="G70" s="14" t="str">
        <f t="shared" si="2"/>
        <v>5.18/km</v>
      </c>
      <c r="H70" s="16">
        <f t="shared" si="3"/>
        <v>0.01351851851851852</v>
      </c>
      <c r="I70" s="16">
        <f>F70-INDEX($F$5:$F$76,MATCH(D70,$D$5:$D$76,0))</f>
        <v>0.0028587962962962933</v>
      </c>
    </row>
    <row r="71" spans="1:9" ht="15" customHeight="1">
      <c r="A71" s="14">
        <v>67</v>
      </c>
      <c r="B71" s="34" t="s">
        <v>151</v>
      </c>
      <c r="C71" s="34" t="s">
        <v>12</v>
      </c>
      <c r="D71" s="35" t="s">
        <v>46</v>
      </c>
      <c r="E71" s="34" t="s">
        <v>94</v>
      </c>
      <c r="F71" s="36">
        <v>0.03347222222222222</v>
      </c>
      <c r="G71" s="14" t="str">
        <f t="shared" si="2"/>
        <v>5.21/km</v>
      </c>
      <c r="H71" s="16">
        <f t="shared" si="3"/>
        <v>0.013865740740740741</v>
      </c>
      <c r="I71" s="16">
        <f>F71-INDEX($F$5:$F$76,MATCH(D71,$D$5:$D$76,0))</f>
        <v>0.004976851851851854</v>
      </c>
    </row>
    <row r="72" spans="1:9" ht="15" customHeight="1">
      <c r="A72" s="14">
        <v>68</v>
      </c>
      <c r="B72" s="34" t="s">
        <v>163</v>
      </c>
      <c r="C72" s="34" t="s">
        <v>12</v>
      </c>
      <c r="D72" s="35" t="s">
        <v>42</v>
      </c>
      <c r="E72" s="34" t="s">
        <v>94</v>
      </c>
      <c r="F72" s="36">
        <v>0.03542824074074074</v>
      </c>
      <c r="G72" s="14" t="str">
        <f t="shared" si="2"/>
        <v>5.40/km</v>
      </c>
      <c r="H72" s="16">
        <f t="shared" si="3"/>
        <v>0.015821759259259258</v>
      </c>
      <c r="I72" s="16">
        <f>F72-INDEX($F$5:$F$76,MATCH(D72,$D$5:$D$76,0))</f>
        <v>0.009768518518518517</v>
      </c>
    </row>
    <row r="73" spans="1:9" ht="15" customHeight="1">
      <c r="A73" s="14">
        <v>69</v>
      </c>
      <c r="B73" s="34" t="s">
        <v>164</v>
      </c>
      <c r="C73" s="34" t="s">
        <v>69</v>
      </c>
      <c r="D73" s="35" t="s">
        <v>48</v>
      </c>
      <c r="E73" s="34" t="s">
        <v>94</v>
      </c>
      <c r="F73" s="36">
        <v>0.03542824074074074</v>
      </c>
      <c r="G73" s="14" t="str">
        <f t="shared" si="2"/>
        <v>5.40/km</v>
      </c>
      <c r="H73" s="16">
        <f t="shared" si="3"/>
        <v>0.015821759259259258</v>
      </c>
      <c r="I73" s="16">
        <f>F73-INDEX($F$5:$F$76,MATCH(D73,$D$5:$D$76,0))</f>
        <v>0.010416666666666664</v>
      </c>
    </row>
    <row r="74" spans="1:9" ht="15" customHeight="1">
      <c r="A74" s="14">
        <v>70</v>
      </c>
      <c r="B74" s="34" t="s">
        <v>165</v>
      </c>
      <c r="C74" s="34" t="s">
        <v>29</v>
      </c>
      <c r="D74" s="35" t="s">
        <v>51</v>
      </c>
      <c r="E74" s="34" t="s">
        <v>94</v>
      </c>
      <c r="F74" s="36">
        <v>0.036828703703703704</v>
      </c>
      <c r="G74" s="14" t="str">
        <f t="shared" si="2"/>
        <v>5.54/km</v>
      </c>
      <c r="H74" s="16">
        <f t="shared" si="3"/>
        <v>0.017222222222222222</v>
      </c>
      <c r="I74" s="16">
        <f>F74-INDEX($F$5:$F$76,MATCH(D74,$D$5:$D$76,0))</f>
        <v>0.006562499999999995</v>
      </c>
    </row>
    <row r="75" spans="1:9" ht="15" customHeight="1">
      <c r="A75" s="14">
        <v>71</v>
      </c>
      <c r="B75" s="34" t="s">
        <v>166</v>
      </c>
      <c r="C75" s="34" t="s">
        <v>43</v>
      </c>
      <c r="D75" s="35" t="s">
        <v>39</v>
      </c>
      <c r="E75" s="34" t="s">
        <v>94</v>
      </c>
      <c r="F75" s="36">
        <v>0.03684027777777778</v>
      </c>
      <c r="G75" s="14" t="str">
        <f t="shared" si="2"/>
        <v>5.54/km</v>
      </c>
      <c r="H75" s="16">
        <f t="shared" si="3"/>
        <v>0.017233796296296296</v>
      </c>
      <c r="I75" s="16">
        <f>F75-INDEX($F$5:$F$76,MATCH(D75,$D$5:$D$76,0))</f>
        <v>0.00949074074074074</v>
      </c>
    </row>
    <row r="76" spans="1:9" ht="15" customHeight="1">
      <c r="A76" s="18">
        <v>72</v>
      </c>
      <c r="B76" s="37" t="s">
        <v>167</v>
      </c>
      <c r="C76" s="37" t="s">
        <v>70</v>
      </c>
      <c r="D76" s="38" t="s">
        <v>51</v>
      </c>
      <c r="E76" s="37" t="s">
        <v>85</v>
      </c>
      <c r="F76" s="39">
        <v>0.042465277777777775</v>
      </c>
      <c r="G76" s="18" t="str">
        <f t="shared" si="2"/>
        <v>6.48/km</v>
      </c>
      <c r="H76" s="20">
        <f t="shared" si="3"/>
        <v>0.022858796296296294</v>
      </c>
      <c r="I76" s="20">
        <f>F76-INDEX($F$5:$F$76,MATCH(D76,$D$5:$D$76,0))</f>
        <v>0.012199074074074067</v>
      </c>
    </row>
  </sheetData>
  <autoFilter ref="A4:I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pane ySplit="3" topLeftCell="BM4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Memorial Alessandro Masi</v>
      </c>
      <c r="B1" s="28"/>
      <c r="C1" s="28"/>
    </row>
    <row r="2" spans="1:3" ht="42" customHeight="1">
      <c r="A2" s="29" t="str">
        <f>Individuale!A3&amp;" km. "&amp;Individuale!I3</f>
        <v>Ceccano (FR) Italia - Domenica 21/07/2013 km. 9</v>
      </c>
      <c r="B2" s="29"/>
      <c r="C2" s="29"/>
    </row>
    <row r="3" spans="1:3" ht="24.75" customHeight="1">
      <c r="A3" s="21" t="s">
        <v>3</v>
      </c>
      <c r="B3" s="22" t="s">
        <v>7</v>
      </c>
      <c r="C3" s="22" t="s">
        <v>1</v>
      </c>
    </row>
    <row r="4" spans="1:3" ht="15" customHeight="1">
      <c r="A4" s="10">
        <v>1</v>
      </c>
      <c r="B4" s="11" t="s">
        <v>94</v>
      </c>
      <c r="C4" s="23">
        <v>37</v>
      </c>
    </row>
    <row r="5" spans="1:3" ht="15" customHeight="1">
      <c r="A5" s="14">
        <v>2</v>
      </c>
      <c r="B5" s="15" t="s">
        <v>85</v>
      </c>
      <c r="C5" s="24">
        <v>4</v>
      </c>
    </row>
    <row r="6" spans="1:3" ht="15" customHeight="1">
      <c r="A6" s="14">
        <v>3</v>
      </c>
      <c r="B6" s="15" t="s">
        <v>89</v>
      </c>
      <c r="C6" s="24">
        <v>4</v>
      </c>
    </row>
    <row r="7" spans="1:3" ht="15" customHeight="1">
      <c r="A7" s="14">
        <v>4</v>
      </c>
      <c r="B7" s="15" t="s">
        <v>77</v>
      </c>
      <c r="C7" s="24">
        <v>4</v>
      </c>
    </row>
    <row r="8" spans="1:3" ht="15" customHeight="1">
      <c r="A8" s="14">
        <v>5</v>
      </c>
      <c r="B8" s="15" t="s">
        <v>98</v>
      </c>
      <c r="C8" s="24">
        <v>4</v>
      </c>
    </row>
    <row r="9" spans="1:3" ht="15" customHeight="1">
      <c r="A9" s="14">
        <v>6</v>
      </c>
      <c r="B9" s="15" t="s">
        <v>81</v>
      </c>
      <c r="C9" s="24">
        <v>3</v>
      </c>
    </row>
    <row r="10" spans="1:3" ht="15" customHeight="1">
      <c r="A10" s="14">
        <v>7</v>
      </c>
      <c r="B10" s="15" t="s">
        <v>72</v>
      </c>
      <c r="C10" s="24">
        <v>2</v>
      </c>
    </row>
    <row r="11" spans="1:3" ht="15" customHeight="1">
      <c r="A11" s="14">
        <v>8</v>
      </c>
      <c r="B11" s="15" t="s">
        <v>87</v>
      </c>
      <c r="C11" s="24">
        <v>2</v>
      </c>
    </row>
    <row r="12" spans="1:3" ht="15" customHeight="1">
      <c r="A12" s="14">
        <v>9</v>
      </c>
      <c r="B12" s="15" t="s">
        <v>68</v>
      </c>
      <c r="C12" s="24">
        <v>1</v>
      </c>
    </row>
    <row r="13" spans="1:3" ht="15" customHeight="1">
      <c r="A13" s="14">
        <v>10</v>
      </c>
      <c r="B13" s="15" t="s">
        <v>73</v>
      </c>
      <c r="C13" s="24">
        <v>1</v>
      </c>
    </row>
    <row r="14" spans="1:3" ht="15" customHeight="1">
      <c r="A14" s="14">
        <v>11</v>
      </c>
      <c r="B14" s="15" t="s">
        <v>91</v>
      </c>
      <c r="C14" s="24">
        <v>1</v>
      </c>
    </row>
    <row r="15" spans="1:3" ht="15" customHeight="1">
      <c r="A15" s="14">
        <v>12</v>
      </c>
      <c r="B15" s="15" t="s">
        <v>113</v>
      </c>
      <c r="C15" s="24">
        <v>1</v>
      </c>
    </row>
    <row r="16" spans="1:3" ht="15" customHeight="1">
      <c r="A16" s="14">
        <v>13</v>
      </c>
      <c r="B16" s="15" t="s">
        <v>154</v>
      </c>
      <c r="C16" s="24">
        <v>1</v>
      </c>
    </row>
    <row r="17" spans="1:3" ht="15" customHeight="1">
      <c r="A17" s="14">
        <v>14</v>
      </c>
      <c r="B17" s="15" t="s">
        <v>143</v>
      </c>
      <c r="C17" s="24">
        <v>1</v>
      </c>
    </row>
    <row r="18" spans="1:3" ht="15" customHeight="1">
      <c r="A18" s="14">
        <v>15</v>
      </c>
      <c r="B18" s="15" t="s">
        <v>125</v>
      </c>
      <c r="C18" s="24">
        <v>1</v>
      </c>
    </row>
    <row r="19" spans="1:3" ht="15" customHeight="1">
      <c r="A19" s="14">
        <v>16</v>
      </c>
      <c r="B19" s="15" t="s">
        <v>82</v>
      </c>
      <c r="C19" s="24">
        <v>1</v>
      </c>
    </row>
    <row r="20" spans="1:3" ht="15" customHeight="1">
      <c r="A20" s="14">
        <v>17</v>
      </c>
      <c r="B20" s="15" t="s">
        <v>96</v>
      </c>
      <c r="C20" s="24">
        <v>1</v>
      </c>
    </row>
    <row r="21" spans="1:3" ht="15" customHeight="1">
      <c r="A21" s="14">
        <v>18</v>
      </c>
      <c r="B21" s="15" t="s">
        <v>145</v>
      </c>
      <c r="C21" s="24">
        <v>1</v>
      </c>
    </row>
    <row r="22" spans="1:3" ht="15" customHeight="1">
      <c r="A22" s="14">
        <v>19</v>
      </c>
      <c r="B22" s="15" t="s">
        <v>105</v>
      </c>
      <c r="C22" s="24">
        <v>1</v>
      </c>
    </row>
    <row r="23" spans="1:3" ht="15" customHeight="1">
      <c r="A23" s="18">
        <v>20</v>
      </c>
      <c r="B23" s="19" t="s">
        <v>148</v>
      </c>
      <c r="C23" s="30">
        <v>1</v>
      </c>
    </row>
    <row r="24" ht="12.75">
      <c r="C24" s="2">
        <f>SUM(C4:C23)</f>
        <v>72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2013-07-24T10:57:27Z</dcterms:modified>
  <cp:category/>
  <cp:version/>
  <cp:contentType/>
  <cp:contentStatus/>
</cp:coreProperties>
</file>