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<sst xmlns="http://schemas.openxmlformats.org/spreadsheetml/2006/main" count="551" uniqueCount="278">
  <si>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</si>
  <si>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</si>
  <si>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</si>
  <si>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</si>
  <si>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</si>
  <si>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</si>
  <si>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</si>
  <si>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</si>
  <si>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</si>
  <si>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</si>
  <si>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</si>
  <si>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C</t>
  </si>
  <si>
    <t>B</t>
  </si>
  <si>
    <t>F</t>
  </si>
  <si>
    <t>E</t>
  </si>
  <si>
    <t>D</t>
  </si>
  <si>
    <t>N</t>
  </si>
  <si>
    <t>G</t>
  </si>
  <si>
    <t>I</t>
  </si>
  <si>
    <t>O</t>
  </si>
  <si>
    <t>H</t>
  </si>
  <si>
    <t>Errico</t>
  </si>
  <si>
    <t>Eder Sergio</t>
  </si>
  <si>
    <t>Di Marco Sport</t>
  </si>
  <si>
    <t>Arsenti</t>
  </si>
  <si>
    <t>Guido</t>
  </si>
  <si>
    <t>Alto Lazio ASD</t>
  </si>
  <si>
    <t>Martelletti</t>
  </si>
  <si>
    <t>Stefano</t>
  </si>
  <si>
    <t>Capardi</t>
  </si>
  <si>
    <t>Mauro</t>
  </si>
  <si>
    <t>Anguillara Sabazia R. C.</t>
  </si>
  <si>
    <t>Mechelli</t>
  </si>
  <si>
    <t>Alessio</t>
  </si>
  <si>
    <t>Atl. Fiano Romano</t>
  </si>
  <si>
    <t>Mencio</t>
  </si>
  <si>
    <t>Marco</t>
  </si>
  <si>
    <t>Atl. Montefiascone</t>
  </si>
  <si>
    <t>Paternesi</t>
  </si>
  <si>
    <t>Andrea</t>
  </si>
  <si>
    <t>Cognata</t>
  </si>
  <si>
    <t>Giuseppe</t>
  </si>
  <si>
    <t>Liberty Athletic</t>
  </si>
  <si>
    <t>Gelanga</t>
  </si>
  <si>
    <t>De Dominicis</t>
  </si>
  <si>
    <t>Luca</t>
  </si>
  <si>
    <t>Podistica Eretum</t>
  </si>
  <si>
    <t>Costantini</t>
  </si>
  <si>
    <t>Fabio</t>
  </si>
  <si>
    <t>Santa Marinella Athletic Club</t>
  </si>
  <si>
    <t>Carosi</t>
  </si>
  <si>
    <t>Old Star Ostia</t>
  </si>
  <si>
    <t>Germoni</t>
  </si>
  <si>
    <t>Alessandro</t>
  </si>
  <si>
    <t>Luchetti</t>
  </si>
  <si>
    <t>Ettore</t>
  </si>
  <si>
    <t>G.S. L'Airone Monti della Tolfa</t>
  </si>
  <si>
    <t>Cavallucci</t>
  </si>
  <si>
    <t>Runners Sangemini</t>
  </si>
  <si>
    <t>Zaini</t>
  </si>
  <si>
    <t>Giovan Battista</t>
  </si>
  <si>
    <t>Paolelli</t>
  </si>
  <si>
    <t>Giampaolo</t>
  </si>
  <si>
    <t>RunCard</t>
  </si>
  <si>
    <t>Pierdomenico</t>
  </si>
  <si>
    <t>Gianluca</t>
  </si>
  <si>
    <t>Pieralisi</t>
  </si>
  <si>
    <t>Massimiliano</t>
  </si>
  <si>
    <t>Ottavianelli</t>
  </si>
  <si>
    <t>Oddo</t>
  </si>
  <si>
    <t>Papa</t>
  </si>
  <si>
    <t>Pasquale</t>
  </si>
  <si>
    <t>Toni</t>
  </si>
  <si>
    <t>LBM Sport</t>
  </si>
  <si>
    <t>Sabbatini</t>
  </si>
  <si>
    <t>Atl. La Sbarra &amp; I Grilli</t>
  </si>
  <si>
    <t>Pucciarmati</t>
  </si>
  <si>
    <t>Angelo</t>
  </si>
  <si>
    <t>Atl. Il Campanile</t>
  </si>
  <si>
    <t>Fargione</t>
  </si>
  <si>
    <t>Vincenzo</t>
  </si>
  <si>
    <t>G.S. Bancari Romani</t>
  </si>
  <si>
    <t>Calabrese</t>
  </si>
  <si>
    <t>Nicolandrea</t>
  </si>
  <si>
    <t>Enea ASD</t>
  </si>
  <si>
    <t>Huza</t>
  </si>
  <si>
    <t>Marius Razvan</t>
  </si>
  <si>
    <t>Mesto</t>
  </si>
  <si>
    <t>Massimo</t>
  </si>
  <si>
    <t>Colabuono</t>
  </si>
  <si>
    <t>Erminio</t>
  </si>
  <si>
    <t>Faccio</t>
  </si>
  <si>
    <t>De Santis</t>
  </si>
  <si>
    <t>Riccardo</t>
  </si>
  <si>
    <t>D'Anto</t>
  </si>
  <si>
    <t>Emiliano</t>
  </si>
  <si>
    <t>Lungu</t>
  </si>
  <si>
    <t>Luminita</t>
  </si>
  <si>
    <t>Q</t>
  </si>
  <si>
    <t>Valle</t>
  </si>
  <si>
    <t>Augusto</t>
  </si>
  <si>
    <t>Caere Trekking Cerveteri</t>
  </si>
  <si>
    <t>Mizzelli</t>
  </si>
  <si>
    <t>Mastropietro</t>
  </si>
  <si>
    <t>Claudio</t>
  </si>
  <si>
    <t>Gruppo Millepiedi</t>
  </si>
  <si>
    <t>Procacci</t>
  </si>
  <si>
    <t>Daniele</t>
  </si>
  <si>
    <t>Monterosi Run</t>
  </si>
  <si>
    <t>Bellucci</t>
  </si>
  <si>
    <t>Luciano</t>
  </si>
  <si>
    <t>Emili</t>
  </si>
  <si>
    <t>Grandinelli</t>
  </si>
  <si>
    <t>Giulio</t>
  </si>
  <si>
    <t>Iacobelli</t>
  </si>
  <si>
    <t>Antonio</t>
  </si>
  <si>
    <t>Fitness Montello</t>
  </si>
  <si>
    <t>Saveri</t>
  </si>
  <si>
    <t>Raffaele</t>
  </si>
  <si>
    <t>Lib. Ellera</t>
  </si>
  <si>
    <t>Moffa</t>
  </si>
  <si>
    <t>Fabrizio</t>
  </si>
  <si>
    <t>Loreti</t>
  </si>
  <si>
    <t>Bruno</t>
  </si>
  <si>
    <t>Lazio Atletica</t>
  </si>
  <si>
    <t>Michesi</t>
  </si>
  <si>
    <t>Walter</t>
  </si>
  <si>
    <t>Barzi</t>
  </si>
  <si>
    <t>Federico</t>
  </si>
  <si>
    <t>Antonini</t>
  </si>
  <si>
    <t>Umberto</t>
  </si>
  <si>
    <t>Adolini</t>
  </si>
  <si>
    <t>ASD Atletica Nepi</t>
  </si>
  <si>
    <t>Cavallaro</t>
  </si>
  <si>
    <t>Angelo Raffaele</t>
  </si>
  <si>
    <t>ASD Monterosi Run</t>
  </si>
  <si>
    <t>Mignozetti</t>
  </si>
  <si>
    <t>Avis Deruta</t>
  </si>
  <si>
    <t>Luttazi</t>
  </si>
  <si>
    <t>Roberta</t>
  </si>
  <si>
    <t>P</t>
  </si>
  <si>
    <t>Belloni</t>
  </si>
  <si>
    <t>Mario</t>
  </si>
  <si>
    <t>AT Running</t>
  </si>
  <si>
    <t>Paone</t>
  </si>
  <si>
    <t>Gianni</t>
  </si>
  <si>
    <t>Gualtieri</t>
  </si>
  <si>
    <t>Sonaglia</t>
  </si>
  <si>
    <t>Cristina</t>
  </si>
  <si>
    <t>Atletica Orte</t>
  </si>
  <si>
    <t>Moretti</t>
  </si>
  <si>
    <t>Pod. Corchiano 2014</t>
  </si>
  <si>
    <t>Di Cosimo</t>
  </si>
  <si>
    <t>Sglavo</t>
  </si>
  <si>
    <t>Serpi</t>
  </si>
  <si>
    <t>Monteleone</t>
  </si>
  <si>
    <t>Carmelo</t>
  </si>
  <si>
    <t>Jedrusik</t>
  </si>
  <si>
    <t>Magdalena Agata</t>
  </si>
  <si>
    <t>Pasini</t>
  </si>
  <si>
    <t>Paoletti</t>
  </si>
  <si>
    <t>Mariangela</t>
  </si>
  <si>
    <t>Bolsena Forum Sport</t>
  </si>
  <si>
    <t>De Angelis</t>
  </si>
  <si>
    <t>Scoscia</t>
  </si>
  <si>
    <t>Ricci</t>
  </si>
  <si>
    <t>Egidio</t>
  </si>
  <si>
    <t>Berni</t>
  </si>
  <si>
    <t>Rosa</t>
  </si>
  <si>
    <t>S</t>
  </si>
  <si>
    <t>UISP Viterbo</t>
  </si>
  <si>
    <t>Scottoli</t>
  </si>
  <si>
    <t>Polverini</t>
  </si>
  <si>
    <t>Longo</t>
  </si>
  <si>
    <t>Pietro Maria</t>
  </si>
  <si>
    <t>Rossi</t>
  </si>
  <si>
    <t>De Sanctis</t>
  </si>
  <si>
    <t>Monica Doria</t>
  </si>
  <si>
    <t>R</t>
  </si>
  <si>
    <t>G.S. Cat Sport Roma</t>
  </si>
  <si>
    <t>Tombolini</t>
  </si>
  <si>
    <t>Maurizio</t>
  </si>
  <si>
    <t>Malatesta</t>
  </si>
  <si>
    <t>Menichelli</t>
  </si>
  <si>
    <t>ASD Runners Rieti</t>
  </si>
  <si>
    <t>De Rinaldis</t>
  </si>
  <si>
    <t>Di Biagio</t>
  </si>
  <si>
    <t>Tonino</t>
  </si>
  <si>
    <t>Santeramo</t>
  </si>
  <si>
    <t>Lorenzo</t>
  </si>
  <si>
    <t>Cristofari</t>
  </si>
  <si>
    <t>Nicoletta</t>
  </si>
  <si>
    <t>Team Marathon Bike</t>
  </si>
  <si>
    <t>Piccini</t>
  </si>
  <si>
    <t>Bernardino</t>
  </si>
  <si>
    <t>G.S. Filippide</t>
  </si>
  <si>
    <t>Zuccacci</t>
  </si>
  <si>
    <t>Valentina</t>
  </si>
  <si>
    <t>Pagliaccia</t>
  </si>
  <si>
    <t>Santini</t>
  </si>
  <si>
    <t>Monica</t>
  </si>
  <si>
    <t>Bellini</t>
  </si>
  <si>
    <t>Pietro</t>
  </si>
  <si>
    <t>Baldinelli</t>
  </si>
  <si>
    <t>Simone</t>
  </si>
  <si>
    <t>Toli</t>
  </si>
  <si>
    <t>Cicconi</t>
  </si>
  <si>
    <t>Gilberto</t>
  </si>
  <si>
    <t>Liviani</t>
  </si>
  <si>
    <t>Piero</t>
  </si>
  <si>
    <t>Marzi</t>
  </si>
  <si>
    <t>Paolo</t>
  </si>
  <si>
    <t>Iagnitkaia</t>
  </si>
  <si>
    <t>Elina</t>
  </si>
  <si>
    <t>Ruffini</t>
  </si>
  <si>
    <t>Attili</t>
  </si>
  <si>
    <t>Danilo</t>
  </si>
  <si>
    <t>Gresta</t>
  </si>
  <si>
    <t>Probo</t>
  </si>
  <si>
    <t>De Sandi</t>
  </si>
  <si>
    <t>Francesco</t>
  </si>
  <si>
    <t>De Mattia</t>
  </si>
  <si>
    <t>Ludovico</t>
  </si>
  <si>
    <t>Naturalmente Castelnuovo</t>
  </si>
  <si>
    <t>Ronchetti</t>
  </si>
  <si>
    <t>Natalino</t>
  </si>
  <si>
    <t>Marino</t>
  </si>
  <si>
    <t>L</t>
  </si>
  <si>
    <t>Atletica 90 Tarquinia</t>
  </si>
  <si>
    <t>Lorenzi</t>
  </si>
  <si>
    <t>Valdimiro</t>
  </si>
  <si>
    <t>Orrù</t>
  </si>
  <si>
    <t>Simona</t>
  </si>
  <si>
    <t>Natili</t>
  </si>
  <si>
    <t>Ugo</t>
  </si>
  <si>
    <t>Piccolelli</t>
  </si>
  <si>
    <t>Luigi</t>
  </si>
  <si>
    <t>UISP Monterotondo</t>
  </si>
  <si>
    <t>Percossi</t>
  </si>
  <si>
    <t>Roberto</t>
  </si>
  <si>
    <t>Severa</t>
  </si>
  <si>
    <t>Eraldo</t>
  </si>
  <si>
    <t>Gallo</t>
  </si>
  <si>
    <t>ASD Open Mind</t>
  </si>
  <si>
    <t>Zaccaro</t>
  </si>
  <si>
    <t>Biagio</t>
  </si>
  <si>
    <t>ASD CorriCastrovillari</t>
  </si>
  <si>
    <t>Ripanelli</t>
  </si>
  <si>
    <t>Tommaso</t>
  </si>
  <si>
    <t>Leonardi</t>
  </si>
  <si>
    <t>Carlo</t>
  </si>
  <si>
    <t>ASI Atletica</t>
  </si>
  <si>
    <t>Lancioni</t>
  </si>
  <si>
    <t>Milko</t>
  </si>
  <si>
    <t>Tundo</t>
  </si>
  <si>
    <t>Mario Donato Luigi</t>
  </si>
  <si>
    <t>Stocoro</t>
  </si>
  <si>
    <t>Anna Maria</t>
  </si>
  <si>
    <t>Bedini</t>
  </si>
  <si>
    <t>Eligia</t>
  </si>
  <si>
    <t>Paris</t>
  </si>
  <si>
    <t>Monia</t>
  </si>
  <si>
    <t>Atl. UISP Monterotondo</t>
  </si>
  <si>
    <t>Bobboni</t>
  </si>
  <si>
    <t>Mondavio</t>
  </si>
  <si>
    <t>Marcellino</t>
  </si>
  <si>
    <t>Pizzuti</t>
  </si>
  <si>
    <t>Maria Francesca</t>
  </si>
  <si>
    <t>Nogarotto</t>
  </si>
  <si>
    <t>Armando</t>
  </si>
  <si>
    <t>Ceccangeli</t>
  </si>
  <si>
    <t>Franco</t>
  </si>
  <si>
    <t>Calza Bini</t>
  </si>
  <si>
    <t>Alberto</t>
  </si>
  <si>
    <t>A.S.D. Podistica Solidarietà</t>
  </si>
  <si>
    <t>Trofeo Avis di Castel S.Elia</t>
  </si>
  <si>
    <t>32ª edizione</t>
  </si>
  <si>
    <t>Castel S.Elia (VT) Italia - Martedì 25/04/2017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</si>
</sst>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  <numFmt numFmtId="184" formatCode="_-[$€-2]\ * #,##0.00_-;\-[$€-2]\ * #,##0.00_-;_-[$€-2]\ * &quot;-&quot;??_-"/>
    <numFmt numFmtId="185" formatCode="[$-F400]h:mm:ss\ AM/PM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84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14" fontId="31" fillId="0" borderId="21" xfId="0" applyNumberFormat="1" applyFont="1" applyFill="1" applyBorder="1" applyAlignment="1">
      <alignment horizontal="center" vertical="center"/>
    </xf>
    <xf numFmtId="14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0" fontId="31" fillId="0" borderId="22" xfId="0" applyNumberFormat="1" applyFont="1" applyFill="1" applyBorder="1" applyAlignment="1">
      <alignment horizontal="left" vertical="center"/>
    </xf>
    <xf numFmtId="0" fontId="31" fillId="0" borderId="22" xfId="0" applyNumberFormat="1" applyFont="1" applyFill="1" applyBorder="1" applyAlignment="1" applyProtection="1">
      <alignment horizontal="left" vertical="center"/>
      <protection/>
    </xf>
    <xf numFmtId="0" fontId="31" fillId="0" borderId="22" xfId="83" applyFont="1" applyFill="1" applyBorder="1" applyAlignment="1">
      <alignment vertical="center"/>
      <protection/>
    </xf>
    <xf numFmtId="14" fontId="31" fillId="0" borderId="25" xfId="0" applyNumberFormat="1" applyFont="1" applyFill="1" applyBorder="1" applyAlignment="1">
      <alignment horizontal="center" vertical="center"/>
    </xf>
    <xf numFmtId="179" fontId="5" fillId="47" borderId="21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14" fontId="52" fillId="56" borderId="22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rmale_Foglio1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62" customWidth="1"/>
    <col min="7" max="9" width="10.7109375" style="1" customWidth="1"/>
  </cols>
  <sheetData>
    <row r="1" spans="1:9" ht="45" customHeight="1">
      <c r="A1" s="38" t="s">
        <v>275</v>
      </c>
      <c r="B1" s="39"/>
      <c r="C1" s="39"/>
      <c r="D1" s="39"/>
      <c r="E1" s="39"/>
      <c r="F1" s="39"/>
      <c r="G1" s="39"/>
      <c r="H1" s="39"/>
      <c r="I1" s="40"/>
    </row>
    <row r="2" spans="1:9" ht="24" customHeight="1">
      <c r="A2" s="41" t="s">
        <v>276</v>
      </c>
      <c r="B2" s="42"/>
      <c r="C2" s="42"/>
      <c r="D2" s="42"/>
      <c r="E2" s="42"/>
      <c r="F2" s="42"/>
      <c r="G2" s="42"/>
      <c r="H2" s="42"/>
      <c r="I2" s="43"/>
    </row>
    <row r="3" spans="1:9" ht="24" customHeight="1">
      <c r="A3" s="44" t="s">
        <v>277</v>
      </c>
      <c r="B3" s="45"/>
      <c r="C3" s="45"/>
      <c r="D3" s="45"/>
      <c r="E3" s="45"/>
      <c r="F3" s="45"/>
      <c r="G3" s="4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61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0">
        <v>1</v>
      </c>
      <c r="B5" s="51" t="s">
        <v>21</v>
      </c>
      <c r="C5" s="51" t="s">
        <v>22</v>
      </c>
      <c r="D5" s="54" t="s">
        <v>12</v>
      </c>
      <c r="E5" s="51" t="s">
        <v>23</v>
      </c>
      <c r="F5" s="25">
        <v>0.024006250000000003</v>
      </c>
      <c r="G5" s="20" t="str">
        <f>TEXT(INT((HOUR(F5)*3600+MINUTE(F5)*60+SECOND(F5))/$I$3/60),"0")&amp;"."&amp;TEXT(MOD((HOUR(F5)*3600+MINUTE(F5)*60+SECOND(F5))/$I$3,60),"00")&amp;"/km"</f>
        <v>3.27/km</v>
      </c>
      <c r="H5" s="23">
        <f>F5-$F$5</f>
        <v>0</v>
      </c>
      <c r="I5" s="23">
        <f>F5-INDEX($F$5:$F$202,MATCH(D5,$D$5:$D$202,0))</f>
        <v>0</v>
      </c>
    </row>
    <row r="6" spans="1:9" s="10" customFormat="1" ht="15" customHeight="1">
      <c r="A6" s="13">
        <v>2</v>
      </c>
      <c r="B6" s="52" t="s">
        <v>24</v>
      </c>
      <c r="C6" s="52" t="s">
        <v>25</v>
      </c>
      <c r="D6" s="55" t="s">
        <v>13</v>
      </c>
      <c r="E6" s="52" t="s">
        <v>26</v>
      </c>
      <c r="F6" s="26">
        <v>0.02455706018518519</v>
      </c>
      <c r="G6" s="13" t="str">
        <f aca="true" t="shared" si="0" ref="G6:G21">TEXT(INT((HOUR(F6)*3600+MINUTE(F6)*60+SECOND(F6))/$I$3/60),"0")&amp;"."&amp;TEXT(MOD((HOUR(F6)*3600+MINUTE(F6)*60+SECOND(F6))/$I$3,60),"00")&amp;"/km"</f>
        <v>3.32/km</v>
      </c>
      <c r="H6" s="24">
        <f aca="true" t="shared" si="1" ref="H6:H21">F6-$F$5</f>
        <v>0.0005508101851851854</v>
      </c>
      <c r="I6" s="24">
        <f>F6-INDEX($F$5:$F$202,MATCH(D6,$D$5:$D$202,0))</f>
        <v>0</v>
      </c>
    </row>
    <row r="7" spans="1:9" s="10" customFormat="1" ht="15" customHeight="1">
      <c r="A7" s="13">
        <v>3</v>
      </c>
      <c r="B7" s="52" t="s">
        <v>27</v>
      </c>
      <c r="C7" s="52" t="s">
        <v>28</v>
      </c>
      <c r="D7" s="55" t="s">
        <v>12</v>
      </c>
      <c r="E7" s="52" t="s">
        <v>26</v>
      </c>
      <c r="F7" s="26">
        <v>0.024867708333333335</v>
      </c>
      <c r="G7" s="13" t="str">
        <f t="shared" si="0"/>
        <v>3.35/km</v>
      </c>
      <c r="H7" s="24">
        <f t="shared" si="1"/>
        <v>0.0008614583333333321</v>
      </c>
      <c r="I7" s="24">
        <f>F7-INDEX($F$5:$F$202,MATCH(D7,$D$5:$D$202,0))</f>
        <v>0.0008614583333333321</v>
      </c>
    </row>
    <row r="8" spans="1:9" s="10" customFormat="1" ht="15" customHeight="1">
      <c r="A8" s="13">
        <v>4</v>
      </c>
      <c r="B8" s="52" t="s">
        <v>29</v>
      </c>
      <c r="C8" s="52" t="s">
        <v>30</v>
      </c>
      <c r="D8" s="55" t="s">
        <v>15</v>
      </c>
      <c r="E8" s="52" t="s">
        <v>31</v>
      </c>
      <c r="F8" s="26">
        <v>0.02519016203703704</v>
      </c>
      <c r="G8" s="13" t="str">
        <f t="shared" si="0"/>
        <v>3.38/km</v>
      </c>
      <c r="H8" s="24">
        <f t="shared" si="1"/>
        <v>0.0011839120370370354</v>
      </c>
      <c r="I8" s="24">
        <f>F8-INDEX($F$5:$F$202,MATCH(D8,$D$5:$D$202,0))</f>
        <v>0</v>
      </c>
    </row>
    <row r="9" spans="1:9" s="10" customFormat="1" ht="15" customHeight="1">
      <c r="A9" s="13">
        <v>5</v>
      </c>
      <c r="B9" s="52" t="s">
        <v>32</v>
      </c>
      <c r="C9" s="52" t="s">
        <v>33</v>
      </c>
      <c r="D9" s="55" t="s">
        <v>15</v>
      </c>
      <c r="E9" s="52" t="s">
        <v>34</v>
      </c>
      <c r="F9" s="26">
        <v>0.02534178240740741</v>
      </c>
      <c r="G9" s="13" t="str">
        <f t="shared" si="0"/>
        <v>3.39/km</v>
      </c>
      <c r="H9" s="24">
        <f t="shared" si="1"/>
        <v>0.0013355324074074068</v>
      </c>
      <c r="I9" s="24">
        <f>F9-INDEX($F$5:$F$202,MATCH(D9,$D$5:$D$202,0))</f>
        <v>0.0001516203703703714</v>
      </c>
    </row>
    <row r="10" spans="1:9" s="10" customFormat="1" ht="15" customHeight="1">
      <c r="A10" s="13">
        <v>6</v>
      </c>
      <c r="B10" s="52" t="s">
        <v>35</v>
      </c>
      <c r="C10" s="52" t="s">
        <v>36</v>
      </c>
      <c r="D10" s="55" t="s">
        <v>12</v>
      </c>
      <c r="E10" s="52" t="s">
        <v>37</v>
      </c>
      <c r="F10" s="26">
        <v>0.025403587962962965</v>
      </c>
      <c r="G10" s="13" t="str">
        <f t="shared" si="0"/>
        <v>3.40/km</v>
      </c>
      <c r="H10" s="24">
        <f t="shared" si="1"/>
        <v>0.0013973379629629613</v>
      </c>
      <c r="I10" s="24">
        <f>F10-INDEX($F$5:$F$202,MATCH(D10,$D$5:$D$202,0))</f>
        <v>0.0013973379629629613</v>
      </c>
    </row>
    <row r="11" spans="1:9" s="10" customFormat="1" ht="15" customHeight="1">
      <c r="A11" s="13">
        <v>7</v>
      </c>
      <c r="B11" s="57" t="s">
        <v>38</v>
      </c>
      <c r="C11" s="57" t="s">
        <v>39</v>
      </c>
      <c r="D11" s="55" t="s">
        <v>15</v>
      </c>
      <c r="E11" s="52" t="s">
        <v>31</v>
      </c>
      <c r="F11" s="26">
        <v>0.025653125</v>
      </c>
      <c r="G11" s="13" t="str">
        <f t="shared" si="0"/>
        <v>3.42/km</v>
      </c>
      <c r="H11" s="24">
        <f t="shared" si="1"/>
        <v>0.0016468749999999956</v>
      </c>
      <c r="I11" s="24">
        <f>F11-INDEX($F$5:$F$202,MATCH(D11,$D$5:$D$202,0))</f>
        <v>0.00046296296296296016</v>
      </c>
    </row>
    <row r="12" spans="1:9" s="10" customFormat="1" ht="15" customHeight="1">
      <c r="A12" s="13">
        <v>8</v>
      </c>
      <c r="B12" s="58" t="s">
        <v>40</v>
      </c>
      <c r="C12" s="58" t="s">
        <v>41</v>
      </c>
      <c r="D12" s="55" t="s">
        <v>15</v>
      </c>
      <c r="E12" s="52" t="s">
        <v>42</v>
      </c>
      <c r="F12" s="26">
        <v>0.025996990740740744</v>
      </c>
      <c r="G12" s="13" t="str">
        <f t="shared" si="0"/>
        <v>3.45/km</v>
      </c>
      <c r="H12" s="24">
        <f t="shared" si="1"/>
        <v>0.001990740740740741</v>
      </c>
      <c r="I12" s="24">
        <f>F12-INDEX($F$5:$F$202,MATCH(D12,$D$5:$D$202,0))</f>
        <v>0.0008068287037037054</v>
      </c>
    </row>
    <row r="13" spans="1:9" s="10" customFormat="1" ht="15" customHeight="1">
      <c r="A13" s="13">
        <v>9</v>
      </c>
      <c r="B13" s="52" t="s">
        <v>43</v>
      </c>
      <c r="C13" s="52" t="s">
        <v>28</v>
      </c>
      <c r="D13" s="55" t="s">
        <v>14</v>
      </c>
      <c r="E13" s="52" t="s">
        <v>26</v>
      </c>
      <c r="F13" s="26">
        <v>0.026091319444444445</v>
      </c>
      <c r="G13" s="13" t="str">
        <f t="shared" si="0"/>
        <v>3.45/km</v>
      </c>
      <c r="H13" s="24">
        <f t="shared" si="1"/>
        <v>0.0020850694444444415</v>
      </c>
      <c r="I13" s="24">
        <f>F13-INDEX($F$5:$F$202,MATCH(D13,$D$5:$D$202,0))</f>
        <v>0</v>
      </c>
    </row>
    <row r="14" spans="1:9" s="10" customFormat="1" ht="15" customHeight="1">
      <c r="A14" s="13">
        <v>10</v>
      </c>
      <c r="B14" s="52" t="s">
        <v>44</v>
      </c>
      <c r="C14" s="52" t="s">
        <v>45</v>
      </c>
      <c r="D14" s="55" t="s">
        <v>14</v>
      </c>
      <c r="E14" s="52" t="s">
        <v>46</v>
      </c>
      <c r="F14" s="26">
        <v>0.02613252314814815</v>
      </c>
      <c r="G14" s="13" t="str">
        <f t="shared" si="0"/>
        <v>3.46/km</v>
      </c>
      <c r="H14" s="24">
        <f t="shared" si="1"/>
        <v>0.002126273148148148</v>
      </c>
      <c r="I14" s="24">
        <f>F14-INDEX($F$5:$F$202,MATCH(D14,$D$5:$D$202,0))</f>
        <v>4.120370370370649E-05</v>
      </c>
    </row>
    <row r="15" spans="1:9" s="10" customFormat="1" ht="15" customHeight="1">
      <c r="A15" s="13">
        <v>11</v>
      </c>
      <c r="B15" s="52" t="s">
        <v>47</v>
      </c>
      <c r="C15" s="52" t="s">
        <v>48</v>
      </c>
      <c r="D15" s="55" t="s">
        <v>12</v>
      </c>
      <c r="E15" s="52" t="s">
        <v>49</v>
      </c>
      <c r="F15" s="26">
        <v>0.026284722222222223</v>
      </c>
      <c r="G15" s="13" t="str">
        <f t="shared" si="0"/>
        <v>3.47/km</v>
      </c>
      <c r="H15" s="24">
        <f t="shared" si="1"/>
        <v>0.00227847222222222</v>
      </c>
      <c r="I15" s="24">
        <f>F15-INDEX($F$5:$F$202,MATCH(D15,$D$5:$D$202,0))</f>
        <v>0.00227847222222222</v>
      </c>
    </row>
    <row r="16" spans="1:9" s="10" customFormat="1" ht="15" customHeight="1">
      <c r="A16" s="13">
        <v>12</v>
      </c>
      <c r="B16" s="52" t="s">
        <v>50</v>
      </c>
      <c r="C16" s="52" t="s">
        <v>28</v>
      </c>
      <c r="D16" s="55" t="s">
        <v>15</v>
      </c>
      <c r="E16" s="52" t="s">
        <v>51</v>
      </c>
      <c r="F16" s="26">
        <v>0.026309953703703703</v>
      </c>
      <c r="G16" s="13" t="str">
        <f t="shared" si="0"/>
        <v>3.47/km</v>
      </c>
      <c r="H16" s="24">
        <f t="shared" si="1"/>
        <v>0.0023037037037037</v>
      </c>
      <c r="I16" s="24">
        <f>F16-INDEX($F$5:$F$202,MATCH(D16,$D$5:$D$202,0))</f>
        <v>0.0011197916666666648</v>
      </c>
    </row>
    <row r="17" spans="1:9" s="10" customFormat="1" ht="15" customHeight="1">
      <c r="A17" s="13">
        <v>13</v>
      </c>
      <c r="B17" s="52" t="s">
        <v>52</v>
      </c>
      <c r="C17" s="52" t="s">
        <v>53</v>
      </c>
      <c r="D17" s="55" t="s">
        <v>14</v>
      </c>
      <c r="E17" s="52" t="s">
        <v>31</v>
      </c>
      <c r="F17" s="26">
        <v>0.026396643518518517</v>
      </c>
      <c r="G17" s="13" t="str">
        <f t="shared" si="0"/>
        <v>3.48/km</v>
      </c>
      <c r="H17" s="24">
        <f t="shared" si="1"/>
        <v>0.002390393518518514</v>
      </c>
      <c r="I17" s="24">
        <f>F17-INDEX($F$5:$F$202,MATCH(D17,$D$5:$D$202,0))</f>
        <v>0.00030532407407407244</v>
      </c>
    </row>
    <row r="18" spans="1:9" s="10" customFormat="1" ht="15" customHeight="1">
      <c r="A18" s="13">
        <v>14</v>
      </c>
      <c r="B18" s="52" t="s">
        <v>54</v>
      </c>
      <c r="C18" s="52" t="s">
        <v>55</v>
      </c>
      <c r="D18" s="55" t="s">
        <v>15</v>
      </c>
      <c r="E18" s="52" t="s">
        <v>56</v>
      </c>
      <c r="F18" s="26">
        <v>0.026495370370370374</v>
      </c>
      <c r="G18" s="13" t="str">
        <f t="shared" si="0"/>
        <v>3.49/km</v>
      </c>
      <c r="H18" s="24">
        <f t="shared" si="1"/>
        <v>0.0024891203703703707</v>
      </c>
      <c r="I18" s="24">
        <f>F18-INDEX($F$5:$F$202,MATCH(D18,$D$5:$D$202,0))</f>
        <v>0.0013052083333333353</v>
      </c>
    </row>
    <row r="19" spans="1:9" s="10" customFormat="1" ht="15" customHeight="1">
      <c r="A19" s="13">
        <v>15</v>
      </c>
      <c r="B19" s="52" t="s">
        <v>57</v>
      </c>
      <c r="C19" s="52" t="s">
        <v>36</v>
      </c>
      <c r="D19" s="55" t="s">
        <v>13</v>
      </c>
      <c r="E19" s="52" t="s">
        <v>58</v>
      </c>
      <c r="F19" s="26">
        <v>0.02660462962962963</v>
      </c>
      <c r="G19" s="13" t="str">
        <f t="shared" si="0"/>
        <v>3.50/km</v>
      </c>
      <c r="H19" s="24">
        <f t="shared" si="1"/>
        <v>0.0025983796296296276</v>
      </c>
      <c r="I19" s="24">
        <f>F19-INDEX($F$5:$F$202,MATCH(D19,$D$5:$D$202,0))</f>
        <v>0.002047569444444442</v>
      </c>
    </row>
    <row r="20" spans="1:9" s="10" customFormat="1" ht="15" customHeight="1">
      <c r="A20" s="13">
        <v>16</v>
      </c>
      <c r="B20" s="52" t="s">
        <v>59</v>
      </c>
      <c r="C20" s="52" t="s">
        <v>60</v>
      </c>
      <c r="D20" s="55" t="s">
        <v>11</v>
      </c>
      <c r="E20" s="52" t="s">
        <v>56</v>
      </c>
      <c r="F20" s="26">
        <v>0.026817476851851856</v>
      </c>
      <c r="G20" s="13" t="str">
        <f t="shared" si="0"/>
        <v>3.52/km</v>
      </c>
      <c r="H20" s="24">
        <f t="shared" si="1"/>
        <v>0.002811226851851853</v>
      </c>
      <c r="I20" s="24">
        <f>F20-INDEX($F$5:$F$202,MATCH(D20,$D$5:$D$202,0))</f>
        <v>0</v>
      </c>
    </row>
    <row r="21" spans="1:9" ht="15" customHeight="1">
      <c r="A21" s="13">
        <v>17</v>
      </c>
      <c r="B21" s="52" t="s">
        <v>61</v>
      </c>
      <c r="C21" s="52" t="s">
        <v>62</v>
      </c>
      <c r="D21" s="55" t="s">
        <v>14</v>
      </c>
      <c r="E21" s="52" t="s">
        <v>63</v>
      </c>
      <c r="F21" s="26">
        <v>0.026893055555555555</v>
      </c>
      <c r="G21" s="13" t="str">
        <f t="shared" si="0"/>
        <v>3.52/km</v>
      </c>
      <c r="H21" s="24">
        <f t="shared" si="1"/>
        <v>0.002886805555555552</v>
      </c>
      <c r="I21" s="24">
        <f>F21-INDEX($F$5:$F$202,MATCH(D21,$D$5:$D$202,0))</f>
        <v>0.0008017361111111107</v>
      </c>
    </row>
    <row r="22" spans="1:9" ht="15" customHeight="1">
      <c r="A22" s="13">
        <v>18</v>
      </c>
      <c r="B22" s="52" t="s">
        <v>64</v>
      </c>
      <c r="C22" s="52" t="s">
        <v>65</v>
      </c>
      <c r="D22" s="55" t="s">
        <v>14</v>
      </c>
      <c r="E22" s="52" t="s">
        <v>31</v>
      </c>
      <c r="F22" s="26">
        <v>0.027024305555555555</v>
      </c>
      <c r="G22" s="13" t="str">
        <f aca="true" t="shared" si="2" ref="G22:G32">TEXT(INT((HOUR(F22)*3600+MINUTE(F22)*60+SECOND(F22))/$I$3/60),"0")&amp;"."&amp;TEXT(MOD((HOUR(F22)*3600+MINUTE(F22)*60+SECOND(F22))/$I$3,60),"00")&amp;"/km"</f>
        <v>3.54/km</v>
      </c>
      <c r="H22" s="24">
        <f aca="true" t="shared" si="3" ref="H22:H32">F22-$F$5</f>
        <v>0.0030180555555555516</v>
      </c>
      <c r="I22" s="24">
        <f>F22-INDEX($F$5:$F$202,MATCH(D22,$D$5:$D$202,0))</f>
        <v>0.0009329861111111101</v>
      </c>
    </row>
    <row r="23" spans="1:9" ht="15" customHeight="1">
      <c r="A23" s="13">
        <v>19</v>
      </c>
      <c r="B23" s="52" t="s">
        <v>66</v>
      </c>
      <c r="C23" s="52" t="s">
        <v>67</v>
      </c>
      <c r="D23" s="55" t="s">
        <v>14</v>
      </c>
      <c r="E23" s="52" t="s">
        <v>26</v>
      </c>
      <c r="F23" s="26">
        <v>0.02705</v>
      </c>
      <c r="G23" s="13" t="str">
        <f t="shared" si="2"/>
        <v>3.54/km</v>
      </c>
      <c r="H23" s="24">
        <f t="shared" si="3"/>
        <v>0.003043749999999998</v>
      </c>
      <c r="I23" s="24">
        <f>F23-INDEX($F$5:$F$202,MATCH(D23,$D$5:$D$202,0))</f>
        <v>0.0009586805555555564</v>
      </c>
    </row>
    <row r="24" spans="1:9" ht="15" customHeight="1">
      <c r="A24" s="13">
        <v>20</v>
      </c>
      <c r="B24" s="52" t="s">
        <v>68</v>
      </c>
      <c r="C24" s="52" t="s">
        <v>69</v>
      </c>
      <c r="D24" s="55" t="s">
        <v>11</v>
      </c>
      <c r="E24" s="52" t="s">
        <v>26</v>
      </c>
      <c r="F24" s="26">
        <v>0.027183680555555558</v>
      </c>
      <c r="G24" s="13" t="str">
        <f t="shared" si="2"/>
        <v>3.55/km</v>
      </c>
      <c r="H24" s="24">
        <f t="shared" si="3"/>
        <v>0.003177430555555555</v>
      </c>
      <c r="I24" s="24">
        <f>F24-INDEX($F$5:$F$202,MATCH(D24,$D$5:$D$202,0))</f>
        <v>0.0003662037037037019</v>
      </c>
    </row>
    <row r="25" spans="1:9" ht="15" customHeight="1">
      <c r="A25" s="13">
        <v>21</v>
      </c>
      <c r="B25" s="52" t="s">
        <v>70</v>
      </c>
      <c r="C25" s="52" t="s">
        <v>71</v>
      </c>
      <c r="D25" s="55" t="s">
        <v>11</v>
      </c>
      <c r="E25" s="52" t="s">
        <v>31</v>
      </c>
      <c r="F25" s="26">
        <v>0.027296180555555553</v>
      </c>
      <c r="G25" s="13" t="str">
        <f t="shared" si="2"/>
        <v>3.56/km</v>
      </c>
      <c r="H25" s="24">
        <f t="shared" si="3"/>
        <v>0.0032899305555555494</v>
      </c>
      <c r="I25" s="24">
        <f>F25-INDEX($F$5:$F$202,MATCH(D25,$D$5:$D$202,0))</f>
        <v>0.00047870370370369647</v>
      </c>
    </row>
    <row r="26" spans="1:9" ht="15" customHeight="1">
      <c r="A26" s="13">
        <v>22</v>
      </c>
      <c r="B26" s="52" t="s">
        <v>72</v>
      </c>
      <c r="C26" s="52" t="s">
        <v>39</v>
      </c>
      <c r="D26" s="55" t="s">
        <v>13</v>
      </c>
      <c r="E26" s="52" t="s">
        <v>73</v>
      </c>
      <c r="F26" s="26">
        <v>0.02733194444444444</v>
      </c>
      <c r="G26" s="13" t="str">
        <f t="shared" si="2"/>
        <v>3.56/km</v>
      </c>
      <c r="H26" s="24">
        <f t="shared" si="3"/>
        <v>0.0033256944444444367</v>
      </c>
      <c r="I26" s="24">
        <f>F26-INDEX($F$5:$F$202,MATCH(D26,$D$5:$D$202,0))</f>
        <v>0.0027748842592592513</v>
      </c>
    </row>
    <row r="27" spans="1:9" ht="15" customHeight="1">
      <c r="A27" s="13">
        <v>23</v>
      </c>
      <c r="B27" s="58" t="s">
        <v>74</v>
      </c>
      <c r="C27" s="58" t="s">
        <v>48</v>
      </c>
      <c r="D27" s="55" t="s">
        <v>17</v>
      </c>
      <c r="E27" s="52" t="s">
        <v>75</v>
      </c>
      <c r="F27" s="26">
        <v>0.027579282407407407</v>
      </c>
      <c r="G27" s="13" t="str">
        <f t="shared" si="2"/>
        <v>3.58/km</v>
      </c>
      <c r="H27" s="24">
        <f t="shared" si="3"/>
        <v>0.0035730324074074032</v>
      </c>
      <c r="I27" s="24">
        <f>F27-INDEX($F$5:$F$202,MATCH(D27,$D$5:$D$202,0))</f>
        <v>0</v>
      </c>
    </row>
    <row r="28" spans="1:9" ht="15" customHeight="1">
      <c r="A28" s="13">
        <v>24</v>
      </c>
      <c r="B28" s="52" t="s">
        <v>76</v>
      </c>
      <c r="C28" s="52" t="s">
        <v>77</v>
      </c>
      <c r="D28" s="55" t="s">
        <v>14</v>
      </c>
      <c r="E28" s="52" t="s">
        <v>78</v>
      </c>
      <c r="F28" s="26">
        <v>0.027651504629629634</v>
      </c>
      <c r="G28" s="13" t="str">
        <f t="shared" si="2"/>
        <v>3.59/km</v>
      </c>
      <c r="H28" s="24">
        <f t="shared" si="3"/>
        <v>0.0036452546296296302</v>
      </c>
      <c r="I28" s="24">
        <f>F28-INDEX($F$5:$F$202,MATCH(D28,$D$5:$D$202,0))</f>
        <v>0.0015601851851851888</v>
      </c>
    </row>
    <row r="29" spans="1:9" ht="15" customHeight="1">
      <c r="A29" s="13">
        <v>25</v>
      </c>
      <c r="B29" s="52" t="s">
        <v>79</v>
      </c>
      <c r="C29" s="52" t="s">
        <v>80</v>
      </c>
      <c r="D29" s="55" t="s">
        <v>13</v>
      </c>
      <c r="E29" s="52" t="s">
        <v>81</v>
      </c>
      <c r="F29" s="26">
        <v>0.02770520833333333</v>
      </c>
      <c r="G29" s="13" t="str">
        <f t="shared" si="2"/>
        <v>3.59/km</v>
      </c>
      <c r="H29" s="24">
        <f t="shared" si="3"/>
        <v>0.0036989583333333284</v>
      </c>
      <c r="I29" s="24">
        <f>F29-INDEX($F$5:$F$202,MATCH(D29,$D$5:$D$202,0))</f>
        <v>0.003148148148148143</v>
      </c>
    </row>
    <row r="30" spans="1:9" ht="15" customHeight="1">
      <c r="A30" s="13">
        <v>26</v>
      </c>
      <c r="B30" s="57" t="s">
        <v>82</v>
      </c>
      <c r="C30" s="57" t="s">
        <v>83</v>
      </c>
      <c r="D30" s="55" t="s">
        <v>11</v>
      </c>
      <c r="E30" s="52" t="s">
        <v>84</v>
      </c>
      <c r="F30" s="26">
        <v>0.02775185185185185</v>
      </c>
      <c r="G30" s="13" t="str">
        <f t="shared" si="2"/>
        <v>3.60/km</v>
      </c>
      <c r="H30" s="24">
        <f t="shared" si="3"/>
        <v>0.003745601851851847</v>
      </c>
      <c r="I30" s="24">
        <f>F30-INDEX($F$5:$F$202,MATCH(D30,$D$5:$D$202,0))</f>
        <v>0.0009343749999999942</v>
      </c>
    </row>
    <row r="31" spans="1:9" ht="15" customHeight="1">
      <c r="A31" s="13">
        <v>27</v>
      </c>
      <c r="B31" s="52" t="s">
        <v>85</v>
      </c>
      <c r="C31" s="52" t="s">
        <v>86</v>
      </c>
      <c r="D31" s="55" t="s">
        <v>11</v>
      </c>
      <c r="E31" s="52" t="s">
        <v>81</v>
      </c>
      <c r="F31" s="26">
        <v>0.027932175925925923</v>
      </c>
      <c r="G31" s="13" t="str">
        <f t="shared" si="2"/>
        <v>4.01/km</v>
      </c>
      <c r="H31" s="24">
        <f t="shared" si="3"/>
        <v>0.0039259259259259195</v>
      </c>
      <c r="I31" s="24">
        <f>F31-INDEX($F$5:$F$202,MATCH(D31,$D$5:$D$202,0))</f>
        <v>0.0011146990740740666</v>
      </c>
    </row>
    <row r="32" spans="1:9" ht="15" customHeight="1">
      <c r="A32" s="13">
        <v>28</v>
      </c>
      <c r="B32" s="52" t="s">
        <v>87</v>
      </c>
      <c r="C32" s="52" t="s">
        <v>88</v>
      </c>
      <c r="D32" s="55" t="s">
        <v>15</v>
      </c>
      <c r="E32" s="52" t="s">
        <v>31</v>
      </c>
      <c r="F32" s="26">
        <v>0.0279662037037037</v>
      </c>
      <c r="G32" s="13" t="str">
        <f t="shared" si="2"/>
        <v>4.02/km</v>
      </c>
      <c r="H32" s="24">
        <f t="shared" si="3"/>
        <v>0.003959953703703698</v>
      </c>
      <c r="I32" s="24">
        <f>F32-INDEX($F$5:$F$202,MATCH(D32,$D$5:$D$202,0))</f>
        <v>0.0027760416666666628</v>
      </c>
    </row>
    <row r="33" spans="1:9" ht="15" customHeight="1">
      <c r="A33" s="13">
        <v>29</v>
      </c>
      <c r="B33" s="57" t="s">
        <v>89</v>
      </c>
      <c r="C33" s="57" t="s">
        <v>90</v>
      </c>
      <c r="D33" s="55" t="s">
        <v>20</v>
      </c>
      <c r="E33" s="52" t="s">
        <v>78</v>
      </c>
      <c r="F33" s="26">
        <v>0.028152199074074073</v>
      </c>
      <c r="G33" s="13" t="str">
        <f aca="true" t="shared" si="4" ref="G33:G38">TEXT(INT((HOUR(F33)*3600+MINUTE(F33)*60+SECOND(F33))/$I$3/60),"0")&amp;"."&amp;TEXT(MOD((HOUR(F33)*3600+MINUTE(F33)*60+SECOND(F33))/$I$3,60),"00")&amp;"/km"</f>
        <v>4.03/km</v>
      </c>
      <c r="H33" s="24">
        <f aca="true" t="shared" si="5" ref="H33:H38">F33-$F$5</f>
        <v>0.004145949074074069</v>
      </c>
      <c r="I33" s="24">
        <f>F33-INDEX($F$5:$F$202,MATCH(D33,$D$5:$D$202,0))</f>
        <v>0</v>
      </c>
    </row>
    <row r="34" spans="1:9" ht="15" customHeight="1">
      <c r="A34" s="13">
        <v>30</v>
      </c>
      <c r="B34" s="52" t="s">
        <v>91</v>
      </c>
      <c r="C34" s="52" t="s">
        <v>28</v>
      </c>
      <c r="D34" s="55" t="s">
        <v>14</v>
      </c>
      <c r="E34" s="52" t="s">
        <v>84</v>
      </c>
      <c r="F34" s="26">
        <v>0.028532060185185185</v>
      </c>
      <c r="G34" s="13" t="str">
        <f t="shared" si="4"/>
        <v>4.07/km</v>
      </c>
      <c r="H34" s="24">
        <f t="shared" si="5"/>
        <v>0.004525810185185181</v>
      </c>
      <c r="I34" s="24">
        <f>F34-INDEX($F$5:$F$202,MATCH(D34,$D$5:$D$202,0))</f>
        <v>0.00244074074074074</v>
      </c>
    </row>
    <row r="35" spans="1:9" ht="15" customHeight="1">
      <c r="A35" s="13">
        <v>31</v>
      </c>
      <c r="B35" s="52" t="s">
        <v>92</v>
      </c>
      <c r="C35" s="52" t="s">
        <v>93</v>
      </c>
      <c r="D35" s="55" t="s">
        <v>11</v>
      </c>
      <c r="E35" s="52" t="s">
        <v>31</v>
      </c>
      <c r="F35" s="26">
        <v>0.02858703703703704</v>
      </c>
      <c r="G35" s="13" t="str">
        <f t="shared" si="4"/>
        <v>4.07/km</v>
      </c>
      <c r="H35" s="24">
        <f t="shared" si="5"/>
        <v>0.004580787037037036</v>
      </c>
      <c r="I35" s="24">
        <f>F35-INDEX($F$5:$F$202,MATCH(D35,$D$5:$D$202,0))</f>
        <v>0.001769560185185183</v>
      </c>
    </row>
    <row r="36" spans="1:9" ht="15" customHeight="1">
      <c r="A36" s="13">
        <v>32</v>
      </c>
      <c r="B36" s="52" t="s">
        <v>94</v>
      </c>
      <c r="C36" s="52" t="s">
        <v>80</v>
      </c>
      <c r="D36" s="55" t="s">
        <v>15</v>
      </c>
      <c r="E36" s="52" t="s">
        <v>26</v>
      </c>
      <c r="F36" s="26">
        <v>0.02859259259259259</v>
      </c>
      <c r="G36" s="13" t="str">
        <f t="shared" si="4"/>
        <v>4.07/km</v>
      </c>
      <c r="H36" s="24">
        <f t="shared" si="5"/>
        <v>0.004586342592592586</v>
      </c>
      <c r="I36" s="24">
        <f>F36-INDEX($F$5:$F$202,MATCH(D36,$D$5:$D$202,0))</f>
        <v>0.003402430555555551</v>
      </c>
    </row>
    <row r="37" spans="1:9" ht="15" customHeight="1">
      <c r="A37" s="13">
        <v>33</v>
      </c>
      <c r="B37" s="57" t="s">
        <v>92</v>
      </c>
      <c r="C37" s="57" t="s">
        <v>95</v>
      </c>
      <c r="D37" s="55" t="s">
        <v>12</v>
      </c>
      <c r="E37" s="52" t="s">
        <v>31</v>
      </c>
      <c r="F37" s="26">
        <v>0.028599537037037034</v>
      </c>
      <c r="G37" s="13" t="str">
        <f t="shared" si="4"/>
        <v>4.07/km</v>
      </c>
      <c r="H37" s="24">
        <f t="shared" si="5"/>
        <v>0.004593287037037031</v>
      </c>
      <c r="I37" s="24">
        <f>F37-INDEX($F$5:$F$202,MATCH(D37,$D$5:$D$202,0))</f>
        <v>0.004593287037037031</v>
      </c>
    </row>
    <row r="38" spans="1:9" ht="15" customHeight="1">
      <c r="A38" s="13">
        <v>34</v>
      </c>
      <c r="B38" s="52" t="s">
        <v>96</v>
      </c>
      <c r="C38" s="52" t="s">
        <v>97</v>
      </c>
      <c r="D38" s="55" t="s">
        <v>98</v>
      </c>
      <c r="E38" s="52" t="s">
        <v>81</v>
      </c>
      <c r="F38" s="26">
        <v>0.02882662037037037</v>
      </c>
      <c r="G38" s="13" t="str">
        <f t="shared" si="4"/>
        <v>4.09/km</v>
      </c>
      <c r="H38" s="24">
        <f t="shared" si="5"/>
        <v>0.004820370370370367</v>
      </c>
      <c r="I38" s="24">
        <f>F38-INDEX($F$5:$F$202,MATCH(D38,$D$5:$D$202,0))</f>
        <v>0</v>
      </c>
    </row>
    <row r="39" spans="1:9" ht="15" customHeight="1">
      <c r="A39" s="13">
        <v>35</v>
      </c>
      <c r="B39" s="52" t="s">
        <v>99</v>
      </c>
      <c r="C39" s="52" t="s">
        <v>100</v>
      </c>
      <c r="D39" s="55" t="s">
        <v>13</v>
      </c>
      <c r="E39" s="52" t="s">
        <v>101</v>
      </c>
      <c r="F39" s="26">
        <v>0.02886446759259259</v>
      </c>
      <c r="G39" s="13" t="str">
        <f aca="true" t="shared" si="6" ref="G39:G44">TEXT(INT((HOUR(F39)*3600+MINUTE(F39)*60+SECOND(F39))/$I$3/60),"0")&amp;"."&amp;TEXT(MOD((HOUR(F39)*3600+MINUTE(F39)*60+SECOND(F39))/$I$3,60),"00")&amp;"/km"</f>
        <v>4.09/km</v>
      </c>
      <c r="H39" s="24">
        <f aca="true" t="shared" si="7" ref="H39:H44">F39-$F$5</f>
        <v>0.004858217592592588</v>
      </c>
      <c r="I39" s="24">
        <f>F39-INDEX($F$5:$F$202,MATCH(D39,$D$5:$D$202,0))</f>
        <v>0.004307407407407402</v>
      </c>
    </row>
    <row r="40" spans="1:9" ht="15" customHeight="1">
      <c r="A40" s="13">
        <v>36</v>
      </c>
      <c r="B40" s="52" t="s">
        <v>102</v>
      </c>
      <c r="C40" s="52" t="s">
        <v>45</v>
      </c>
      <c r="D40" s="55" t="s">
        <v>11</v>
      </c>
      <c r="E40" s="52" t="s">
        <v>26</v>
      </c>
      <c r="F40" s="26">
        <v>0.028950347222222218</v>
      </c>
      <c r="G40" s="13" t="str">
        <f t="shared" si="6"/>
        <v>4.10/km</v>
      </c>
      <c r="H40" s="24">
        <f t="shared" si="7"/>
        <v>0.004944097222222214</v>
      </c>
      <c r="I40" s="24">
        <f>F40-INDEX($F$5:$F$202,MATCH(D40,$D$5:$D$202,0))</f>
        <v>0.0021328703703703614</v>
      </c>
    </row>
    <row r="41" spans="1:9" ht="15" customHeight="1">
      <c r="A41" s="13">
        <v>37</v>
      </c>
      <c r="B41" s="52" t="s">
        <v>103</v>
      </c>
      <c r="C41" s="52" t="s">
        <v>104</v>
      </c>
      <c r="D41" s="55" t="s">
        <v>13</v>
      </c>
      <c r="E41" s="52" t="s">
        <v>105</v>
      </c>
      <c r="F41" s="26">
        <v>0.02902881944444444</v>
      </c>
      <c r="G41" s="13" t="str">
        <f t="shared" si="6"/>
        <v>4.11/km</v>
      </c>
      <c r="H41" s="24">
        <f t="shared" si="7"/>
        <v>0.005022569444444437</v>
      </c>
      <c r="I41" s="24">
        <f>F41-INDEX($F$5:$F$202,MATCH(D41,$D$5:$D$202,0))</f>
        <v>0.004471759259259252</v>
      </c>
    </row>
    <row r="42" spans="1:9" ht="15" customHeight="1">
      <c r="A42" s="13">
        <v>38</v>
      </c>
      <c r="B42" s="52" t="s">
        <v>106</v>
      </c>
      <c r="C42" s="52" t="s">
        <v>107</v>
      </c>
      <c r="D42" s="55" t="s">
        <v>15</v>
      </c>
      <c r="E42" s="52" t="s">
        <v>108</v>
      </c>
      <c r="F42" s="26">
        <v>0.029128819444444443</v>
      </c>
      <c r="G42" s="13" t="str">
        <f t="shared" si="6"/>
        <v>4.12/km</v>
      </c>
      <c r="H42" s="24">
        <f t="shared" si="7"/>
        <v>0.00512256944444444</v>
      </c>
      <c r="I42" s="24">
        <f>F42-INDEX($F$5:$F$202,MATCH(D42,$D$5:$D$202,0))</f>
        <v>0.003938657407407405</v>
      </c>
    </row>
    <row r="43" spans="1:9" ht="15" customHeight="1">
      <c r="A43" s="13">
        <v>39</v>
      </c>
      <c r="B43" s="52" t="s">
        <v>109</v>
      </c>
      <c r="C43" s="52" t="s">
        <v>110</v>
      </c>
      <c r="D43" s="55" t="s">
        <v>13</v>
      </c>
      <c r="E43" s="52" t="s">
        <v>58</v>
      </c>
      <c r="F43" s="26">
        <v>0.02927256944444445</v>
      </c>
      <c r="G43" s="13" t="str">
        <f t="shared" si="6"/>
        <v>4.13/km</v>
      </c>
      <c r="H43" s="24">
        <f t="shared" si="7"/>
        <v>0.005266319444444445</v>
      </c>
      <c r="I43" s="24">
        <f>F43-INDEX($F$5:$F$202,MATCH(D43,$D$5:$D$202,0))</f>
        <v>0.00471550925925926</v>
      </c>
    </row>
    <row r="44" spans="1:9" ht="15" customHeight="1">
      <c r="A44" s="13">
        <v>40</v>
      </c>
      <c r="B44" s="52" t="s">
        <v>111</v>
      </c>
      <c r="C44" s="52" t="s">
        <v>45</v>
      </c>
      <c r="D44" s="55" t="s">
        <v>15</v>
      </c>
      <c r="E44" s="52" t="s">
        <v>26</v>
      </c>
      <c r="F44" s="26">
        <v>0.02953171296296296</v>
      </c>
      <c r="G44" s="13" t="str">
        <f t="shared" si="6"/>
        <v>4.15/km</v>
      </c>
      <c r="H44" s="24">
        <f t="shared" si="7"/>
        <v>0.005525462962962958</v>
      </c>
      <c r="I44" s="24">
        <f>F44-INDEX($F$5:$F$202,MATCH(D44,$D$5:$D$202,0))</f>
        <v>0.004341550925925922</v>
      </c>
    </row>
    <row r="45" spans="1:9" ht="15" customHeight="1">
      <c r="A45" s="13">
        <v>41</v>
      </c>
      <c r="B45" s="37" t="s">
        <v>112</v>
      </c>
      <c r="C45" s="37" t="s">
        <v>113</v>
      </c>
      <c r="D45" s="55" t="s">
        <v>15</v>
      </c>
      <c r="E45" s="52" t="s">
        <v>84</v>
      </c>
      <c r="F45" s="26">
        <v>0.029611458333333337</v>
      </c>
      <c r="G45" s="13" t="str">
        <f>TEXT(INT((HOUR(F45)*3600+MINUTE(F45)*60+SECOND(F45))/$I$3/60),"0")&amp;"."&amp;TEXT(MOD((HOUR(F45)*3600+MINUTE(F45)*60+SECOND(F45))/$I$3,60),"00")&amp;"/km"</f>
        <v>4.16/km</v>
      </c>
      <c r="H45" s="24">
        <f>F45-$F$5</f>
        <v>0.005605208333333334</v>
      </c>
      <c r="I45" s="24">
        <f>F45-INDEX($F$5:$F$202,MATCH(D45,$D$5:$D$202,0))</f>
        <v>0.004421296296296298</v>
      </c>
    </row>
    <row r="46" spans="1:9" ht="15" customHeight="1">
      <c r="A46" s="13">
        <v>42</v>
      </c>
      <c r="B46" s="52" t="s">
        <v>114</v>
      </c>
      <c r="C46" s="52" t="s">
        <v>115</v>
      </c>
      <c r="D46" s="55" t="s">
        <v>11</v>
      </c>
      <c r="E46" s="52" t="s">
        <v>116</v>
      </c>
      <c r="F46" s="26">
        <v>0.02966388888888889</v>
      </c>
      <c r="G46" s="13" t="str">
        <f>TEXT(INT((HOUR(F46)*3600+MINUTE(F46)*60+SECOND(F46))/$I$3/60),"0")&amp;"."&amp;TEXT(MOD((HOUR(F46)*3600+MINUTE(F46)*60+SECOND(F46))/$I$3,60),"00")&amp;"/km"</f>
        <v>4.16/km</v>
      </c>
      <c r="H46" s="24">
        <f>F46-$F$5</f>
        <v>0.005657638888888886</v>
      </c>
      <c r="I46" s="24">
        <f>F46-INDEX($F$5:$F$202,MATCH(D46,$D$5:$D$202,0))</f>
        <v>0.0028464120370370327</v>
      </c>
    </row>
    <row r="47" spans="1:9" ht="15" customHeight="1">
      <c r="A47" s="13">
        <v>43</v>
      </c>
      <c r="B47" s="52" t="s">
        <v>117</v>
      </c>
      <c r="C47" s="52" t="s">
        <v>118</v>
      </c>
      <c r="D47" s="55" t="s">
        <v>15</v>
      </c>
      <c r="E47" s="52" t="s">
        <v>119</v>
      </c>
      <c r="F47" s="26">
        <v>0.029809837962962965</v>
      </c>
      <c r="G47" s="13" t="str">
        <f>TEXT(INT((HOUR(F47)*3600+MINUTE(F47)*60+SECOND(F47))/$I$3/60),"0")&amp;"."&amp;TEXT(MOD((HOUR(F47)*3600+MINUTE(F47)*60+SECOND(F47))/$I$3,60),"00")&amp;"/km"</f>
        <v>4.18/km</v>
      </c>
      <c r="H47" s="24">
        <f>F47-$F$5</f>
        <v>0.005803587962962962</v>
      </c>
      <c r="I47" s="24">
        <f>F47-INDEX($F$5:$F$202,MATCH(D47,$D$5:$D$202,0))</f>
        <v>0.004619675925925926</v>
      </c>
    </row>
    <row r="48" spans="1:9" ht="15" customHeight="1">
      <c r="A48" s="13">
        <v>44</v>
      </c>
      <c r="B48" s="52" t="s">
        <v>120</v>
      </c>
      <c r="C48" s="52" t="s">
        <v>121</v>
      </c>
      <c r="D48" s="55" t="s">
        <v>14</v>
      </c>
      <c r="E48" s="52" t="s">
        <v>31</v>
      </c>
      <c r="F48" s="26">
        <v>0.029906134259259257</v>
      </c>
      <c r="G48" s="13" t="str">
        <f>TEXT(INT((HOUR(F48)*3600+MINUTE(F48)*60+SECOND(F48))/$I$3/60),"0")&amp;"."&amp;TEXT(MOD((HOUR(F48)*3600+MINUTE(F48)*60+SECOND(F48))/$I$3,60),"00")&amp;"/km"</f>
        <v>4.18/km</v>
      </c>
      <c r="H48" s="24">
        <f>F48-$F$5</f>
        <v>0.005899884259259254</v>
      </c>
      <c r="I48" s="24">
        <f>F48-INDEX($F$5:$F$202,MATCH(D48,$D$5:$D$202,0))</f>
        <v>0.0038148148148148125</v>
      </c>
    </row>
    <row r="49" spans="1:9" ht="15" customHeight="1">
      <c r="A49" s="13">
        <v>45</v>
      </c>
      <c r="B49" s="52" t="s">
        <v>122</v>
      </c>
      <c r="C49" s="52" t="s">
        <v>123</v>
      </c>
      <c r="D49" s="55" t="s">
        <v>18</v>
      </c>
      <c r="E49" s="52" t="s">
        <v>124</v>
      </c>
      <c r="F49" s="26">
        <v>0.0299962962962963</v>
      </c>
      <c r="G49" s="13" t="str">
        <f>TEXT(INT((HOUR(F49)*3600+MINUTE(F49)*60+SECOND(F49))/$I$3/60),"0")&amp;"."&amp;TEXT(MOD((HOUR(F49)*3600+MINUTE(F49)*60+SECOND(F49))/$I$3,60),"00")&amp;"/km"</f>
        <v>4.19/km</v>
      </c>
      <c r="H49" s="24">
        <f>F49-$F$5</f>
        <v>0.005990046296296295</v>
      </c>
      <c r="I49" s="24">
        <f>F49-INDEX($F$5:$F$202,MATCH(D49,$D$5:$D$202,0))</f>
        <v>0</v>
      </c>
    </row>
    <row r="50" spans="1:9" ht="15" customHeight="1">
      <c r="A50" s="13">
        <v>46</v>
      </c>
      <c r="B50" s="52" t="s">
        <v>125</v>
      </c>
      <c r="C50" s="52" t="s">
        <v>126</v>
      </c>
      <c r="D50" s="55" t="s">
        <v>20</v>
      </c>
      <c r="E50" s="52" t="s">
        <v>49</v>
      </c>
      <c r="F50" s="26">
        <v>0.030031018518518516</v>
      </c>
      <c r="G50" s="13" t="str">
        <f aca="true" t="shared" si="8" ref="G50:G64">TEXT(INT((HOUR(F50)*3600+MINUTE(F50)*60+SECOND(F50))/$I$3/60),"0")&amp;"."&amp;TEXT(MOD((HOUR(F50)*3600+MINUTE(F50)*60+SECOND(F50))/$I$3,60),"00")&amp;"/km"</f>
        <v>4.20/km</v>
      </c>
      <c r="H50" s="24">
        <f aca="true" t="shared" si="9" ref="H50:H64">F50-$F$5</f>
        <v>0.006024768518518513</v>
      </c>
      <c r="I50" s="24">
        <f>F50-INDEX($F$5:$F$202,MATCH(D50,$D$5:$D$202,0))</f>
        <v>0.0018788194444444434</v>
      </c>
    </row>
    <row r="51" spans="1:9" ht="15" customHeight="1">
      <c r="A51" s="13">
        <v>47</v>
      </c>
      <c r="B51" s="52" t="s">
        <v>127</v>
      </c>
      <c r="C51" s="52" t="s">
        <v>128</v>
      </c>
      <c r="D51" s="55" t="s">
        <v>15</v>
      </c>
      <c r="E51" s="52" t="s">
        <v>31</v>
      </c>
      <c r="F51" s="26">
        <v>0.030110069444444443</v>
      </c>
      <c r="G51" s="13" t="str">
        <f t="shared" si="8"/>
        <v>4.20/km</v>
      </c>
      <c r="H51" s="24">
        <f t="shared" si="9"/>
        <v>0.0061038194444444395</v>
      </c>
      <c r="I51" s="24">
        <f>F51-INDEX($F$5:$F$202,MATCH(D51,$D$5:$D$202,0))</f>
        <v>0.004919907407407404</v>
      </c>
    </row>
    <row r="52" spans="1:9" ht="15" customHeight="1">
      <c r="A52" s="13">
        <v>48</v>
      </c>
      <c r="B52" s="52" t="s">
        <v>129</v>
      </c>
      <c r="C52" s="52" t="s">
        <v>130</v>
      </c>
      <c r="D52" s="55" t="s">
        <v>13</v>
      </c>
      <c r="E52" s="52" t="s">
        <v>26</v>
      </c>
      <c r="F52" s="26">
        <v>0.030158333333333332</v>
      </c>
      <c r="G52" s="13" t="str">
        <f t="shared" si="8"/>
        <v>4.21/km</v>
      </c>
      <c r="H52" s="24">
        <f t="shared" si="9"/>
        <v>0.006152083333333329</v>
      </c>
      <c r="I52" s="24">
        <f>F52-INDEX($F$5:$F$202,MATCH(D52,$D$5:$D$202,0))</f>
        <v>0.005601273148148143</v>
      </c>
    </row>
    <row r="53" spans="1:9" ht="15" customHeight="1">
      <c r="A53" s="13">
        <v>49</v>
      </c>
      <c r="B53" s="52" t="s">
        <v>131</v>
      </c>
      <c r="C53" s="52" t="s">
        <v>77</v>
      </c>
      <c r="D53" s="13" t="s">
        <v>13</v>
      </c>
      <c r="E53" s="52" t="s">
        <v>132</v>
      </c>
      <c r="F53" s="26">
        <v>0.03024537037037037</v>
      </c>
      <c r="G53" s="13" t="str">
        <f t="shared" si="8"/>
        <v>4.21/km</v>
      </c>
      <c r="H53" s="24">
        <f t="shared" si="9"/>
        <v>0.006239120370370367</v>
      </c>
      <c r="I53" s="24">
        <f>F53-INDEX($F$5:$F$202,MATCH(D53,$D$5:$D$202,0))</f>
        <v>0.005688310185185182</v>
      </c>
    </row>
    <row r="54" spans="1:9" ht="15" customHeight="1">
      <c r="A54" s="13">
        <v>50</v>
      </c>
      <c r="B54" s="52" t="s">
        <v>133</v>
      </c>
      <c r="C54" s="52" t="s">
        <v>134</v>
      </c>
      <c r="D54" s="55" t="s">
        <v>15</v>
      </c>
      <c r="E54" s="52" t="s">
        <v>135</v>
      </c>
      <c r="F54" s="26">
        <v>0.030301388888888888</v>
      </c>
      <c r="G54" s="13" t="str">
        <f t="shared" si="8"/>
        <v>4.22/km</v>
      </c>
      <c r="H54" s="24">
        <f t="shared" si="9"/>
        <v>0.006295138888888885</v>
      </c>
      <c r="I54" s="24">
        <f>F54-INDEX($F$5:$F$202,MATCH(D54,$D$5:$D$202,0))</f>
        <v>0.0051112268518518494</v>
      </c>
    </row>
    <row r="55" spans="1:9" ht="15" customHeight="1">
      <c r="A55" s="13">
        <v>51</v>
      </c>
      <c r="B55" s="52" t="s">
        <v>136</v>
      </c>
      <c r="C55" s="52" t="s">
        <v>115</v>
      </c>
      <c r="D55" s="55" t="s">
        <v>14</v>
      </c>
      <c r="E55" s="52" t="s">
        <v>137</v>
      </c>
      <c r="F55" s="26">
        <v>0.030333101851851854</v>
      </c>
      <c r="G55" s="13" t="str">
        <f t="shared" si="8"/>
        <v>4.22/km</v>
      </c>
      <c r="H55" s="24">
        <f t="shared" si="9"/>
        <v>0.006326851851851851</v>
      </c>
      <c r="I55" s="24">
        <f>F55-INDEX($F$5:$F$202,MATCH(D55,$D$5:$D$202,0))</f>
        <v>0.004241782407407409</v>
      </c>
    </row>
    <row r="56" spans="1:9" ht="15" customHeight="1">
      <c r="A56" s="13">
        <v>52</v>
      </c>
      <c r="B56" s="52" t="s">
        <v>138</v>
      </c>
      <c r="C56" s="52" t="s">
        <v>139</v>
      </c>
      <c r="D56" s="55" t="s">
        <v>140</v>
      </c>
      <c r="E56" s="52" t="s">
        <v>75</v>
      </c>
      <c r="F56" s="26">
        <v>0.030353009259259264</v>
      </c>
      <c r="G56" s="13" t="str">
        <f t="shared" si="8"/>
        <v>4.22/km</v>
      </c>
      <c r="H56" s="24">
        <f t="shared" si="9"/>
        <v>0.00634675925925926</v>
      </c>
      <c r="I56" s="24">
        <f>F56-INDEX($F$5:$F$202,MATCH(D56,$D$5:$D$202,0))</f>
        <v>0</v>
      </c>
    </row>
    <row r="57" spans="1:9" ht="15" customHeight="1">
      <c r="A57" s="13">
        <v>53</v>
      </c>
      <c r="B57" s="52" t="s">
        <v>141</v>
      </c>
      <c r="C57" s="52" t="s">
        <v>142</v>
      </c>
      <c r="D57" s="55" t="s">
        <v>14</v>
      </c>
      <c r="E57" s="52" t="s">
        <v>143</v>
      </c>
      <c r="F57" s="26">
        <v>0.030402546296296296</v>
      </c>
      <c r="G57" s="13" t="str">
        <f t="shared" si="8"/>
        <v>4.23/km</v>
      </c>
      <c r="H57" s="24">
        <f t="shared" si="9"/>
        <v>0.006396296296296292</v>
      </c>
      <c r="I57" s="24">
        <f>F57-INDEX($F$5:$F$202,MATCH(D57,$D$5:$D$202,0))</f>
        <v>0.004311226851851851</v>
      </c>
    </row>
    <row r="58" spans="1:9" ht="15" customHeight="1">
      <c r="A58" s="31">
        <v>54</v>
      </c>
      <c r="B58" s="56" t="s">
        <v>144</v>
      </c>
      <c r="C58" s="56" t="s">
        <v>145</v>
      </c>
      <c r="D58" s="63" t="s">
        <v>18</v>
      </c>
      <c r="E58" s="56" t="s">
        <v>274</v>
      </c>
      <c r="F58" s="32">
        <v>0.030411921296296298</v>
      </c>
      <c r="G58" s="31" t="str">
        <f t="shared" si="8"/>
        <v>4.23/km</v>
      </c>
      <c r="H58" s="33">
        <f t="shared" si="9"/>
        <v>0.006405671296296295</v>
      </c>
      <c r="I58" s="33">
        <f>F58-INDEX($F$5:$F$202,MATCH(D58,$D$5:$D$202,0))</f>
        <v>0.00041562499999999933</v>
      </c>
    </row>
    <row r="59" spans="1:9" ht="15" customHeight="1">
      <c r="A59" s="31">
        <v>55</v>
      </c>
      <c r="B59" s="56" t="s">
        <v>146</v>
      </c>
      <c r="C59" s="56" t="s">
        <v>48</v>
      </c>
      <c r="D59" s="63" t="s">
        <v>14</v>
      </c>
      <c r="E59" s="56" t="s">
        <v>274</v>
      </c>
      <c r="F59" s="32">
        <v>0.030446064814814818</v>
      </c>
      <c r="G59" s="31" t="str">
        <f t="shared" si="8"/>
        <v>4.23/km</v>
      </c>
      <c r="H59" s="33">
        <f t="shared" si="9"/>
        <v>0.006439814814814815</v>
      </c>
      <c r="I59" s="33">
        <f>F59-INDEX($F$5:$F$202,MATCH(D59,$D$5:$D$202,0))</f>
        <v>0.004354745370370373</v>
      </c>
    </row>
    <row r="60" spans="1:9" ht="15" customHeight="1">
      <c r="A60" s="13">
        <v>56</v>
      </c>
      <c r="B60" s="52" t="s">
        <v>147</v>
      </c>
      <c r="C60" s="52" t="s">
        <v>148</v>
      </c>
      <c r="D60" s="55" t="s">
        <v>98</v>
      </c>
      <c r="E60" s="52" t="s">
        <v>149</v>
      </c>
      <c r="F60" s="26">
        <v>0.03046631944444444</v>
      </c>
      <c r="G60" s="13" t="str">
        <f t="shared" si="8"/>
        <v>4.23/km</v>
      </c>
      <c r="H60" s="24">
        <f t="shared" si="9"/>
        <v>0.006460069444444438</v>
      </c>
      <c r="I60" s="24">
        <f>F60-INDEX($F$5:$F$202,MATCH(D60,$D$5:$D$202,0))</f>
        <v>0.0016396990740740712</v>
      </c>
    </row>
    <row r="61" spans="1:9" ht="15" customHeight="1">
      <c r="A61" s="13">
        <v>57</v>
      </c>
      <c r="B61" s="59" t="s">
        <v>150</v>
      </c>
      <c r="C61" s="59" t="s">
        <v>39</v>
      </c>
      <c r="D61" s="55" t="s">
        <v>15</v>
      </c>
      <c r="E61" s="52" t="s">
        <v>151</v>
      </c>
      <c r="F61" s="26">
        <v>0.030502199074074074</v>
      </c>
      <c r="G61" s="13" t="str">
        <f t="shared" si="8"/>
        <v>4.24/km</v>
      </c>
      <c r="H61" s="24">
        <f t="shared" si="9"/>
        <v>0.006495949074074071</v>
      </c>
      <c r="I61" s="24">
        <f>F61-INDEX($F$5:$F$202,MATCH(D61,$D$5:$D$202,0))</f>
        <v>0.005312037037037035</v>
      </c>
    </row>
    <row r="62" spans="1:9" ht="15" customHeight="1">
      <c r="A62" s="13">
        <v>58</v>
      </c>
      <c r="B62" s="52" t="s">
        <v>152</v>
      </c>
      <c r="C62" s="52" t="s">
        <v>121</v>
      </c>
      <c r="D62" s="55" t="s">
        <v>11</v>
      </c>
      <c r="E62" s="52" t="s">
        <v>26</v>
      </c>
      <c r="F62" s="26">
        <v>0.03056469907407407</v>
      </c>
      <c r="G62" s="13" t="str">
        <f t="shared" si="8"/>
        <v>4.24/km</v>
      </c>
      <c r="H62" s="24">
        <f t="shared" si="9"/>
        <v>0.006558449074074067</v>
      </c>
      <c r="I62" s="24">
        <f>F62-INDEX($F$5:$F$202,MATCH(D62,$D$5:$D$202,0))</f>
        <v>0.0037472222222222143</v>
      </c>
    </row>
    <row r="63" spans="1:9" ht="15" customHeight="1">
      <c r="A63" s="13">
        <v>59</v>
      </c>
      <c r="B63" s="37" t="s">
        <v>153</v>
      </c>
      <c r="C63" s="37" t="s">
        <v>80</v>
      </c>
      <c r="D63" s="55" t="s">
        <v>17</v>
      </c>
      <c r="E63" s="52" t="s">
        <v>84</v>
      </c>
      <c r="F63" s="26">
        <v>0.030646643518518518</v>
      </c>
      <c r="G63" s="13" t="str">
        <f t="shared" si="8"/>
        <v>4.25/km</v>
      </c>
      <c r="H63" s="24">
        <f t="shared" si="9"/>
        <v>0.006640393518518514</v>
      </c>
      <c r="I63" s="24">
        <f>F63-INDEX($F$5:$F$202,MATCH(D63,$D$5:$D$202,0))</f>
        <v>0.003067361111111111</v>
      </c>
    </row>
    <row r="64" spans="1:9" ht="15" customHeight="1">
      <c r="A64" s="13">
        <v>60</v>
      </c>
      <c r="B64" s="37" t="s">
        <v>154</v>
      </c>
      <c r="C64" s="37" t="s">
        <v>115</v>
      </c>
      <c r="D64" s="55" t="s">
        <v>20</v>
      </c>
      <c r="E64" s="52" t="s">
        <v>84</v>
      </c>
      <c r="F64" s="26">
        <v>0.03078125</v>
      </c>
      <c r="G64" s="13" t="str">
        <f t="shared" si="8"/>
        <v>4.26/km</v>
      </c>
      <c r="H64" s="24">
        <f t="shared" si="9"/>
        <v>0.006774999999999996</v>
      </c>
      <c r="I64" s="24">
        <f>F64-INDEX($F$5:$F$202,MATCH(D64,$D$5:$D$202,0))</f>
        <v>0.002629050925925927</v>
      </c>
    </row>
    <row r="65" spans="1:9" ht="15" customHeight="1">
      <c r="A65" s="13">
        <v>61</v>
      </c>
      <c r="B65" s="52" t="s">
        <v>155</v>
      </c>
      <c r="C65" s="52" t="s">
        <v>156</v>
      </c>
      <c r="D65" s="55" t="s">
        <v>14</v>
      </c>
      <c r="E65" s="52" t="s">
        <v>26</v>
      </c>
      <c r="F65" s="26">
        <v>0.03082476851851852</v>
      </c>
      <c r="G65" s="13" t="str">
        <f aca="true" t="shared" si="10" ref="G65:G74">TEXT(INT((HOUR(F65)*3600+MINUTE(F65)*60+SECOND(F65))/$I$3/60),"0")&amp;"."&amp;TEXT(MOD((HOUR(F65)*3600+MINUTE(F65)*60+SECOND(F65))/$I$3,60),"00")&amp;"/km"</f>
        <v>4.26/km</v>
      </c>
      <c r="H65" s="24">
        <f aca="true" t="shared" si="11" ref="H65:H74">F65-$F$5</f>
        <v>0.006818518518518515</v>
      </c>
      <c r="I65" s="24">
        <f>F65-INDEX($F$5:$F$202,MATCH(D65,$D$5:$D$202,0))</f>
        <v>0.004733449074074074</v>
      </c>
    </row>
    <row r="66" spans="1:9" ht="15.75">
      <c r="A66" s="13">
        <v>62</v>
      </c>
      <c r="B66" s="52" t="s">
        <v>157</v>
      </c>
      <c r="C66" s="52" t="s">
        <v>158</v>
      </c>
      <c r="D66" s="55" t="s">
        <v>19</v>
      </c>
      <c r="E66" s="52" t="s">
        <v>63</v>
      </c>
      <c r="F66" s="26">
        <v>0.030882638888888887</v>
      </c>
      <c r="G66" s="13" t="str">
        <f t="shared" si="10"/>
        <v>4.27/km</v>
      </c>
      <c r="H66" s="24">
        <f t="shared" si="11"/>
        <v>0.006876388888888883</v>
      </c>
      <c r="I66" s="24">
        <f>F66-INDEX($F$5:$F$202,MATCH(D66,$D$5:$D$202,0))</f>
        <v>0</v>
      </c>
    </row>
    <row r="67" spans="1:9" ht="15.75">
      <c r="A67" s="13">
        <v>63</v>
      </c>
      <c r="B67" s="52" t="s">
        <v>159</v>
      </c>
      <c r="C67" s="52" t="s">
        <v>28</v>
      </c>
      <c r="D67" s="55" t="s">
        <v>11</v>
      </c>
      <c r="E67" s="52" t="s">
        <v>63</v>
      </c>
      <c r="F67" s="26">
        <v>0.030964236111111113</v>
      </c>
      <c r="G67" s="13" t="str">
        <f t="shared" si="10"/>
        <v>4.28/km</v>
      </c>
      <c r="H67" s="24">
        <f t="shared" si="11"/>
        <v>0.006957986111111109</v>
      </c>
      <c r="I67" s="24">
        <f>F67-INDEX($F$5:$F$202,MATCH(D67,$D$5:$D$202,0))</f>
        <v>0.004146759259259256</v>
      </c>
    </row>
    <row r="68" spans="1:9" ht="15.75">
      <c r="A68" s="13">
        <v>64</v>
      </c>
      <c r="B68" s="59" t="s">
        <v>160</v>
      </c>
      <c r="C68" s="59" t="s">
        <v>161</v>
      </c>
      <c r="D68" s="55" t="s">
        <v>16</v>
      </c>
      <c r="E68" s="52" t="s">
        <v>162</v>
      </c>
      <c r="F68" s="26">
        <v>0.031025694444444446</v>
      </c>
      <c r="G68" s="13" t="str">
        <f t="shared" si="10"/>
        <v>4.28/km</v>
      </c>
      <c r="H68" s="24">
        <f t="shared" si="11"/>
        <v>0.007019444444444443</v>
      </c>
      <c r="I68" s="24">
        <f>F68-INDEX($F$5:$F$202,MATCH(D68,$D$5:$D$202,0))</f>
        <v>0</v>
      </c>
    </row>
    <row r="69" spans="1:9" ht="15.75">
      <c r="A69" s="13">
        <v>65</v>
      </c>
      <c r="B69" s="52" t="s">
        <v>163</v>
      </c>
      <c r="C69" s="52" t="s">
        <v>88</v>
      </c>
      <c r="D69" s="55" t="s">
        <v>11</v>
      </c>
      <c r="E69" s="52" t="s">
        <v>26</v>
      </c>
      <c r="F69" s="26">
        <v>0.031172569444444447</v>
      </c>
      <c r="G69" s="13" t="str">
        <f t="shared" si="10"/>
        <v>4.29/km</v>
      </c>
      <c r="H69" s="24">
        <f t="shared" si="11"/>
        <v>0.007166319444444444</v>
      </c>
      <c r="I69" s="24">
        <f>F69-INDEX($F$5:$F$202,MATCH(D69,$D$5:$D$202,0))</f>
        <v>0.004355092592592591</v>
      </c>
    </row>
    <row r="70" spans="1:9" ht="15.75">
      <c r="A70" s="13">
        <v>66</v>
      </c>
      <c r="B70" s="52" t="s">
        <v>164</v>
      </c>
      <c r="C70" s="52" t="s">
        <v>128</v>
      </c>
      <c r="D70" s="55" t="s">
        <v>13</v>
      </c>
      <c r="E70" s="52" t="s">
        <v>143</v>
      </c>
      <c r="F70" s="26">
        <v>0.031221412037037034</v>
      </c>
      <c r="G70" s="13" t="str">
        <f t="shared" si="10"/>
        <v>4.30/km</v>
      </c>
      <c r="H70" s="24">
        <f t="shared" si="11"/>
        <v>0.00721516203703703</v>
      </c>
      <c r="I70" s="24">
        <f>F70-INDEX($F$5:$F$202,MATCH(D70,$D$5:$D$202,0))</f>
        <v>0.006664351851851845</v>
      </c>
    </row>
    <row r="71" spans="1:9" ht="15.75">
      <c r="A71" s="13">
        <v>67</v>
      </c>
      <c r="B71" s="57" t="s">
        <v>165</v>
      </c>
      <c r="C71" s="57" t="s">
        <v>166</v>
      </c>
      <c r="D71" s="55" t="s">
        <v>11</v>
      </c>
      <c r="E71" s="52" t="s">
        <v>63</v>
      </c>
      <c r="F71" s="26">
        <v>0.03130949074074074</v>
      </c>
      <c r="G71" s="13" t="str">
        <f t="shared" si="10"/>
        <v>4.31/km</v>
      </c>
      <c r="H71" s="24">
        <f t="shared" si="11"/>
        <v>0.007303240740740739</v>
      </c>
      <c r="I71" s="24">
        <f>F71-INDEX($F$5:$F$202,MATCH(D71,$D$5:$D$202,0))</f>
        <v>0.004492013888888886</v>
      </c>
    </row>
    <row r="72" spans="1:9" ht="15.75">
      <c r="A72" s="13">
        <v>68</v>
      </c>
      <c r="B72" s="52" t="s">
        <v>167</v>
      </c>
      <c r="C72" s="52" t="s">
        <v>168</v>
      </c>
      <c r="D72" s="55" t="s">
        <v>169</v>
      </c>
      <c r="E72" s="52" t="s">
        <v>170</v>
      </c>
      <c r="F72" s="26">
        <v>0.03135104166666667</v>
      </c>
      <c r="G72" s="13" t="str">
        <f t="shared" si="10"/>
        <v>4.31/km</v>
      </c>
      <c r="H72" s="24">
        <f t="shared" si="11"/>
        <v>0.007344791666666666</v>
      </c>
      <c r="I72" s="24">
        <f>F72-INDEX($F$5:$F$202,MATCH(D72,$D$5:$D$202,0))</f>
        <v>0</v>
      </c>
    </row>
    <row r="73" spans="1:9" ht="15.75">
      <c r="A73" s="13">
        <v>69</v>
      </c>
      <c r="B73" s="52" t="s">
        <v>171</v>
      </c>
      <c r="C73" s="52" t="s">
        <v>80</v>
      </c>
      <c r="D73" s="55" t="s">
        <v>20</v>
      </c>
      <c r="E73" s="52" t="s">
        <v>135</v>
      </c>
      <c r="F73" s="26">
        <v>0.03149606481481482</v>
      </c>
      <c r="G73" s="13" t="str">
        <f t="shared" si="10"/>
        <v>4.32/km</v>
      </c>
      <c r="H73" s="24">
        <f t="shared" si="11"/>
        <v>0.007489814814814814</v>
      </c>
      <c r="I73" s="24">
        <f>F73-INDEX($F$5:$F$202,MATCH(D73,$D$5:$D$202,0))</f>
        <v>0.0033438657407407445</v>
      </c>
    </row>
    <row r="74" spans="1:9" ht="15.75">
      <c r="A74" s="13">
        <v>70</v>
      </c>
      <c r="B74" s="57" t="s">
        <v>172</v>
      </c>
      <c r="C74" s="57" t="s">
        <v>39</v>
      </c>
      <c r="D74" s="55" t="s">
        <v>14</v>
      </c>
      <c r="E74" s="52" t="s">
        <v>81</v>
      </c>
      <c r="F74" s="26">
        <v>0.03175381944444444</v>
      </c>
      <c r="G74" s="13" t="str">
        <f t="shared" si="10"/>
        <v>4.34/km</v>
      </c>
      <c r="H74" s="24">
        <f t="shared" si="11"/>
        <v>0.007747569444444439</v>
      </c>
      <c r="I74" s="24">
        <f>F74-INDEX($F$5:$F$202,MATCH(D74,$D$5:$D$202,0))</f>
        <v>0.005662499999999997</v>
      </c>
    </row>
    <row r="75" spans="1:9" ht="15.75">
      <c r="A75" s="13">
        <v>71</v>
      </c>
      <c r="B75" s="52" t="s">
        <v>173</v>
      </c>
      <c r="C75" s="52" t="s">
        <v>174</v>
      </c>
      <c r="D75" s="55" t="s">
        <v>20</v>
      </c>
      <c r="E75" s="52" t="s">
        <v>73</v>
      </c>
      <c r="F75" s="26">
        <v>0.031934027777777776</v>
      </c>
      <c r="G75" s="13" t="str">
        <f>TEXT(INT((HOUR(F75)*3600+MINUTE(F75)*60+SECOND(F75))/$I$3/60),"0")&amp;"."&amp;TEXT(MOD((HOUR(F75)*3600+MINUTE(F75)*60+SECOND(F75))/$I$3,60),"00")&amp;"/km"</f>
        <v>4.36/km</v>
      </c>
      <c r="H75" s="24">
        <f>F75-$F$5</f>
        <v>0.007927777777777773</v>
      </c>
      <c r="I75" s="24">
        <f>F75-INDEX($F$5:$F$202,MATCH(D75,$D$5:$D$202,0))</f>
        <v>0.003781828703703704</v>
      </c>
    </row>
    <row r="76" spans="1:9" ht="15.75">
      <c r="A76" s="13">
        <v>72</v>
      </c>
      <c r="B76" s="52" t="s">
        <v>175</v>
      </c>
      <c r="C76" s="52" t="s">
        <v>36</v>
      </c>
      <c r="D76" s="55" t="s">
        <v>11</v>
      </c>
      <c r="E76" s="52" t="s">
        <v>23</v>
      </c>
      <c r="F76" s="26">
        <v>0.032056481481481484</v>
      </c>
      <c r="G76" s="13" t="str">
        <f>TEXT(INT((HOUR(F76)*3600+MINUTE(F76)*60+SECOND(F76))/$I$3/60),"0")&amp;"."&amp;TEXT(MOD((HOUR(F76)*3600+MINUTE(F76)*60+SECOND(F76))/$I$3,60),"00")&amp;"/km"</f>
        <v>4.37/km</v>
      </c>
      <c r="H76" s="24">
        <f>F76-$F$5</f>
        <v>0.008050231481481481</v>
      </c>
      <c r="I76" s="24">
        <f>F76-INDEX($F$5:$F$202,MATCH(D76,$D$5:$D$202,0))</f>
        <v>0.005239004629629628</v>
      </c>
    </row>
    <row r="77" spans="1:9" ht="15.75">
      <c r="A77" s="13">
        <v>73</v>
      </c>
      <c r="B77" s="52" t="s">
        <v>176</v>
      </c>
      <c r="C77" s="52" t="s">
        <v>177</v>
      </c>
      <c r="D77" s="55" t="s">
        <v>178</v>
      </c>
      <c r="E77" s="52" t="s">
        <v>179</v>
      </c>
      <c r="F77" s="26">
        <v>0.032208564814814815</v>
      </c>
      <c r="G77" s="13" t="str">
        <f aca="true" t="shared" si="12" ref="G77:G127">TEXT(INT((HOUR(F77)*3600+MINUTE(F77)*60+SECOND(F77))/$I$3/60),"0")&amp;"."&amp;TEXT(MOD((HOUR(F77)*3600+MINUTE(F77)*60+SECOND(F77))/$I$3,60),"00")&amp;"/km"</f>
        <v>4.38/km</v>
      </c>
      <c r="H77" s="24">
        <f aca="true" t="shared" si="13" ref="H77:H127">F77-$F$5</f>
        <v>0.008202314814814812</v>
      </c>
      <c r="I77" s="24">
        <f>F77-INDEX($F$5:$F$202,MATCH(D77,$D$5:$D$202,0))</f>
        <v>0</v>
      </c>
    </row>
    <row r="78" spans="1:9" ht="15.75">
      <c r="A78" s="13">
        <v>74</v>
      </c>
      <c r="B78" s="52" t="s">
        <v>180</v>
      </c>
      <c r="C78" s="52" t="s">
        <v>181</v>
      </c>
      <c r="D78" s="55" t="s">
        <v>17</v>
      </c>
      <c r="E78" s="52" t="s">
        <v>26</v>
      </c>
      <c r="F78" s="26">
        <v>0.032237499999999995</v>
      </c>
      <c r="G78" s="13" t="str">
        <f t="shared" si="12"/>
        <v>4.39/km</v>
      </c>
      <c r="H78" s="24">
        <f t="shared" si="13"/>
        <v>0.008231249999999992</v>
      </c>
      <c r="I78" s="24">
        <f>F78-INDEX($F$5:$F$202,MATCH(D78,$D$5:$D$202,0))</f>
        <v>0.004658217592592589</v>
      </c>
    </row>
    <row r="79" spans="1:9" ht="15.75">
      <c r="A79" s="13">
        <v>75</v>
      </c>
      <c r="B79" s="52" t="s">
        <v>182</v>
      </c>
      <c r="C79" s="52" t="s">
        <v>130</v>
      </c>
      <c r="D79" s="55" t="s">
        <v>20</v>
      </c>
      <c r="E79" s="52" t="s">
        <v>26</v>
      </c>
      <c r="F79" s="26">
        <v>0.03225185185185185</v>
      </c>
      <c r="G79" s="13" t="str">
        <f t="shared" si="12"/>
        <v>4.39/km</v>
      </c>
      <c r="H79" s="24">
        <f t="shared" si="13"/>
        <v>0.008245601851851848</v>
      </c>
      <c r="I79" s="24">
        <f>F79-INDEX($F$5:$F$202,MATCH(D79,$D$5:$D$202,0))</f>
        <v>0.0040996527777777785</v>
      </c>
    </row>
    <row r="80" spans="1:9" ht="15.75">
      <c r="A80" s="13">
        <v>76</v>
      </c>
      <c r="B80" s="57" t="s">
        <v>183</v>
      </c>
      <c r="C80" s="57" t="s">
        <v>77</v>
      </c>
      <c r="D80" s="55" t="s">
        <v>13</v>
      </c>
      <c r="E80" s="52" t="s">
        <v>184</v>
      </c>
      <c r="F80" s="26">
        <v>0.032341666666666664</v>
      </c>
      <c r="G80" s="13" t="str">
        <f t="shared" si="12"/>
        <v>4.39/km</v>
      </c>
      <c r="H80" s="24">
        <f t="shared" si="13"/>
        <v>0.008335416666666661</v>
      </c>
      <c r="I80" s="24">
        <f>F80-INDEX($F$5:$F$202,MATCH(D80,$D$5:$D$202,0))</f>
        <v>0.007784606481481476</v>
      </c>
    </row>
    <row r="81" spans="1:9" ht="15.75">
      <c r="A81" s="13">
        <v>77</v>
      </c>
      <c r="B81" s="52" t="s">
        <v>185</v>
      </c>
      <c r="C81" s="52" t="s">
        <v>53</v>
      </c>
      <c r="D81" s="55" t="s">
        <v>15</v>
      </c>
      <c r="E81" s="52" t="s">
        <v>31</v>
      </c>
      <c r="F81" s="26">
        <v>0.032391666666666666</v>
      </c>
      <c r="G81" s="13" t="str">
        <f t="shared" si="12"/>
        <v>4.40/km</v>
      </c>
      <c r="H81" s="24">
        <f t="shared" si="13"/>
        <v>0.008385416666666663</v>
      </c>
      <c r="I81" s="24">
        <f>F81-INDEX($F$5:$F$202,MATCH(D81,$D$5:$D$202,0))</f>
        <v>0.007201504629629627</v>
      </c>
    </row>
    <row r="82" spans="1:9" ht="15.75">
      <c r="A82" s="13">
        <v>78</v>
      </c>
      <c r="B82" s="52" t="s">
        <v>186</v>
      </c>
      <c r="C82" s="52" t="s">
        <v>187</v>
      </c>
      <c r="D82" s="55" t="s">
        <v>17</v>
      </c>
      <c r="E82" s="52" t="s">
        <v>105</v>
      </c>
      <c r="F82" s="26">
        <v>0.032404282407407406</v>
      </c>
      <c r="G82" s="13" t="str">
        <f t="shared" si="12"/>
        <v>4.40/km</v>
      </c>
      <c r="H82" s="24">
        <f t="shared" si="13"/>
        <v>0.008398032407407403</v>
      </c>
      <c r="I82" s="24">
        <f>F82-INDEX($F$5:$F$202,MATCH(D82,$D$5:$D$202,0))</f>
        <v>0.004824999999999999</v>
      </c>
    </row>
    <row r="83" spans="1:9" ht="15.75">
      <c r="A83" s="13">
        <v>79</v>
      </c>
      <c r="B83" s="52" t="s">
        <v>188</v>
      </c>
      <c r="C83" s="52" t="s">
        <v>189</v>
      </c>
      <c r="D83" s="55" t="s">
        <v>13</v>
      </c>
      <c r="E83" s="52" t="s">
        <v>105</v>
      </c>
      <c r="F83" s="26">
        <v>0.032410069444444446</v>
      </c>
      <c r="G83" s="13" t="str">
        <f t="shared" si="12"/>
        <v>4.40/km</v>
      </c>
      <c r="H83" s="24">
        <f t="shared" si="13"/>
        <v>0.008403819444444443</v>
      </c>
      <c r="I83" s="24">
        <f>F83-INDEX($F$5:$F$202,MATCH(D83,$D$5:$D$202,0))</f>
        <v>0.007853009259259257</v>
      </c>
    </row>
    <row r="84" spans="1:9" ht="15.75">
      <c r="A84" s="13">
        <v>80</v>
      </c>
      <c r="B84" s="37" t="s">
        <v>190</v>
      </c>
      <c r="C84" s="37" t="s">
        <v>191</v>
      </c>
      <c r="D84" s="55" t="s">
        <v>178</v>
      </c>
      <c r="E84" s="52" t="s">
        <v>192</v>
      </c>
      <c r="F84" s="26">
        <v>0.032612384259259254</v>
      </c>
      <c r="G84" s="13" t="str">
        <f t="shared" si="12"/>
        <v>4.42/km</v>
      </c>
      <c r="H84" s="24">
        <f t="shared" si="13"/>
        <v>0.008606134259259251</v>
      </c>
      <c r="I84" s="24">
        <f>F84-INDEX($F$5:$F$202,MATCH(D84,$D$5:$D$202,0))</f>
        <v>0.0004038194444444393</v>
      </c>
    </row>
    <row r="85" spans="1:9" ht="15.75">
      <c r="A85" s="13">
        <v>81</v>
      </c>
      <c r="B85" s="52" t="s">
        <v>193</v>
      </c>
      <c r="C85" s="52" t="s">
        <v>194</v>
      </c>
      <c r="D85" s="55" t="s">
        <v>17</v>
      </c>
      <c r="E85" s="52" t="s">
        <v>195</v>
      </c>
      <c r="F85" s="26">
        <v>0.032692129629629633</v>
      </c>
      <c r="G85" s="13" t="str">
        <f t="shared" si="12"/>
        <v>4.43/km</v>
      </c>
      <c r="H85" s="24">
        <f t="shared" si="13"/>
        <v>0.00868587962962963</v>
      </c>
      <c r="I85" s="24">
        <f>F85-INDEX($F$5:$F$202,MATCH(D85,$D$5:$D$202,0))</f>
        <v>0.005112847222222227</v>
      </c>
    </row>
    <row r="86" spans="1:9" ht="15.75">
      <c r="A86" s="13">
        <v>82</v>
      </c>
      <c r="B86" s="52" t="s">
        <v>196</v>
      </c>
      <c r="C86" s="52" t="s">
        <v>197</v>
      </c>
      <c r="D86" s="55" t="s">
        <v>140</v>
      </c>
      <c r="E86" s="52" t="s">
        <v>58</v>
      </c>
      <c r="F86" s="26">
        <v>0.03285462962962963</v>
      </c>
      <c r="G86" s="13" t="str">
        <f t="shared" si="12"/>
        <v>4.44/km</v>
      </c>
      <c r="H86" s="24">
        <f t="shared" si="13"/>
        <v>0.008848379629629626</v>
      </c>
      <c r="I86" s="24">
        <f>F86-INDEX($F$5:$F$202,MATCH(D86,$D$5:$D$202,0))</f>
        <v>0.002501620370370366</v>
      </c>
    </row>
    <row r="87" spans="1:9" ht="15.75">
      <c r="A87" s="13">
        <v>83</v>
      </c>
      <c r="B87" s="52" t="s">
        <v>198</v>
      </c>
      <c r="C87" s="52" t="s">
        <v>181</v>
      </c>
      <c r="D87" s="55" t="s">
        <v>13</v>
      </c>
      <c r="E87" s="52" t="s">
        <v>162</v>
      </c>
      <c r="F87" s="26">
        <v>0.03291388888888889</v>
      </c>
      <c r="G87" s="13" t="str">
        <f t="shared" si="12"/>
        <v>4.44/km</v>
      </c>
      <c r="H87" s="24">
        <f t="shared" si="13"/>
        <v>0.008907638888888885</v>
      </c>
      <c r="I87" s="24">
        <f>F87-INDEX($F$5:$F$202,MATCH(D87,$D$5:$D$202,0))</f>
        <v>0.0083568287037037</v>
      </c>
    </row>
    <row r="88" spans="1:9" ht="15.75">
      <c r="A88" s="13">
        <v>84</v>
      </c>
      <c r="B88" s="57" t="s">
        <v>199</v>
      </c>
      <c r="C88" s="57" t="s">
        <v>200</v>
      </c>
      <c r="D88" s="55" t="s">
        <v>140</v>
      </c>
      <c r="E88" s="52" t="s">
        <v>26</v>
      </c>
      <c r="F88" s="26">
        <v>0.03294444444444444</v>
      </c>
      <c r="G88" s="13" t="str">
        <f t="shared" si="12"/>
        <v>4.45/km</v>
      </c>
      <c r="H88" s="24">
        <f t="shared" si="13"/>
        <v>0.00893819444444444</v>
      </c>
      <c r="I88" s="24">
        <f>F88-INDEX($F$5:$F$202,MATCH(D88,$D$5:$D$202,0))</f>
        <v>0.0025914351851851793</v>
      </c>
    </row>
    <row r="89" spans="1:9" ht="15.75">
      <c r="A89" s="13">
        <v>85</v>
      </c>
      <c r="B89" s="52" t="s">
        <v>201</v>
      </c>
      <c r="C89" s="52" t="s">
        <v>202</v>
      </c>
      <c r="D89" s="55" t="s">
        <v>20</v>
      </c>
      <c r="E89" s="52" t="s">
        <v>26</v>
      </c>
      <c r="F89" s="26">
        <v>0.03300289351851852</v>
      </c>
      <c r="G89" s="13" t="str">
        <f t="shared" si="12"/>
        <v>4.45/km</v>
      </c>
      <c r="H89" s="24">
        <f t="shared" si="13"/>
        <v>0.008996643518518515</v>
      </c>
      <c r="I89" s="24">
        <f>F89-INDEX($F$5:$F$202,MATCH(D89,$D$5:$D$202,0))</f>
        <v>0.004850694444444446</v>
      </c>
    </row>
    <row r="90" spans="1:9" ht="15.75">
      <c r="A90" s="13">
        <v>86</v>
      </c>
      <c r="B90" s="52" t="s">
        <v>203</v>
      </c>
      <c r="C90" s="52" t="s">
        <v>204</v>
      </c>
      <c r="D90" s="55" t="s">
        <v>15</v>
      </c>
      <c r="E90" s="52" t="s">
        <v>135</v>
      </c>
      <c r="F90" s="26">
        <v>0.03311030092592592</v>
      </c>
      <c r="G90" s="13" t="str">
        <f t="shared" si="12"/>
        <v>4.46/km</v>
      </c>
      <c r="H90" s="24">
        <f t="shared" si="13"/>
        <v>0.009104050925925918</v>
      </c>
      <c r="I90" s="24">
        <f>F90-INDEX($F$5:$F$202,MATCH(D90,$D$5:$D$202,0))</f>
        <v>0.007920138888888883</v>
      </c>
    </row>
    <row r="91" spans="1:9" ht="15.75">
      <c r="A91" s="13">
        <v>87</v>
      </c>
      <c r="B91" s="52" t="s">
        <v>205</v>
      </c>
      <c r="C91" s="52" t="s">
        <v>30</v>
      </c>
      <c r="D91" s="55" t="s">
        <v>17</v>
      </c>
      <c r="E91" s="52" t="s">
        <v>26</v>
      </c>
      <c r="F91" s="26">
        <v>0.03316423611111111</v>
      </c>
      <c r="G91" s="13" t="str">
        <f t="shared" si="12"/>
        <v>4.47/km</v>
      </c>
      <c r="H91" s="24">
        <f t="shared" si="13"/>
        <v>0.00915798611111111</v>
      </c>
      <c r="I91" s="24">
        <f>F91-INDEX($F$5:$F$202,MATCH(D91,$D$5:$D$202,0))</f>
        <v>0.0055849537037037066</v>
      </c>
    </row>
    <row r="92" spans="1:9" ht="15.75">
      <c r="A92" s="13">
        <v>88</v>
      </c>
      <c r="B92" s="52" t="s">
        <v>206</v>
      </c>
      <c r="C92" s="52" t="s">
        <v>207</v>
      </c>
      <c r="D92" s="55" t="s">
        <v>20</v>
      </c>
      <c r="E92" s="52" t="s">
        <v>84</v>
      </c>
      <c r="F92" s="26">
        <v>0.03338541666666667</v>
      </c>
      <c r="G92" s="13" t="str">
        <f t="shared" si="12"/>
        <v>4.49/km</v>
      </c>
      <c r="H92" s="24">
        <f t="shared" si="13"/>
        <v>0.009379166666666664</v>
      </c>
      <c r="I92" s="24">
        <f>F92-INDEX($F$5:$F$202,MATCH(D92,$D$5:$D$202,0))</f>
        <v>0.005233217592592595</v>
      </c>
    </row>
    <row r="93" spans="1:9" ht="15.75">
      <c r="A93" s="13">
        <v>89</v>
      </c>
      <c r="B93" s="52" t="s">
        <v>208</v>
      </c>
      <c r="C93" s="52" t="s">
        <v>209</v>
      </c>
      <c r="D93" s="55" t="s">
        <v>13</v>
      </c>
      <c r="E93" s="52" t="s">
        <v>135</v>
      </c>
      <c r="F93" s="26">
        <v>0.03384953703703703</v>
      </c>
      <c r="G93" s="13" t="str">
        <f t="shared" si="12"/>
        <v>4.53/km</v>
      </c>
      <c r="H93" s="24">
        <f t="shared" si="13"/>
        <v>0.009843287037037029</v>
      </c>
      <c r="I93" s="24">
        <f>F93-INDEX($F$5:$F$202,MATCH(D93,$D$5:$D$202,0))</f>
        <v>0.009292476851851843</v>
      </c>
    </row>
    <row r="94" spans="1:9" ht="15.75">
      <c r="A94" s="13">
        <v>90</v>
      </c>
      <c r="B94" s="52" t="s">
        <v>210</v>
      </c>
      <c r="C94" s="52" t="s">
        <v>211</v>
      </c>
      <c r="D94" s="55" t="s">
        <v>14</v>
      </c>
      <c r="E94" s="52" t="s">
        <v>135</v>
      </c>
      <c r="F94" s="26">
        <v>0.03416388888888889</v>
      </c>
      <c r="G94" s="13" t="str">
        <f t="shared" si="12"/>
        <v>4.55/km</v>
      </c>
      <c r="H94" s="24">
        <f t="shared" si="13"/>
        <v>0.010157638888888886</v>
      </c>
      <c r="I94" s="24">
        <f>F94-INDEX($F$5:$F$202,MATCH(D94,$D$5:$D$202,0))</f>
        <v>0.008072569444444445</v>
      </c>
    </row>
    <row r="95" spans="1:9" ht="15.75">
      <c r="A95" s="13">
        <v>91</v>
      </c>
      <c r="B95" s="59" t="s">
        <v>212</v>
      </c>
      <c r="C95" s="59" t="s">
        <v>213</v>
      </c>
      <c r="D95" s="55" t="s">
        <v>98</v>
      </c>
      <c r="E95" s="52" t="s">
        <v>73</v>
      </c>
      <c r="F95" s="26">
        <v>0.03419733796296296</v>
      </c>
      <c r="G95" s="13" t="str">
        <f t="shared" si="12"/>
        <v>4.56/km</v>
      </c>
      <c r="H95" s="24">
        <f t="shared" si="13"/>
        <v>0.010191087962962957</v>
      </c>
      <c r="I95" s="24">
        <f>F95-INDEX($F$5:$F$202,MATCH(D95,$D$5:$D$202,0))</f>
        <v>0.00537071759259259</v>
      </c>
    </row>
    <row r="96" spans="1:9" ht="15.75">
      <c r="A96" s="13">
        <v>92</v>
      </c>
      <c r="B96" s="52" t="s">
        <v>214</v>
      </c>
      <c r="C96" s="52" t="s">
        <v>45</v>
      </c>
      <c r="D96" s="55" t="s">
        <v>14</v>
      </c>
      <c r="E96" s="52" t="s">
        <v>78</v>
      </c>
      <c r="F96" s="26">
        <v>0.0342568287037037</v>
      </c>
      <c r="G96" s="13" t="str">
        <f t="shared" si="12"/>
        <v>4.56/km</v>
      </c>
      <c r="H96" s="24">
        <f t="shared" si="13"/>
        <v>0.0102505787037037</v>
      </c>
      <c r="I96" s="24">
        <f>F96-INDEX($F$5:$F$202,MATCH(D96,$D$5:$D$202,0))</f>
        <v>0.008165509259259258</v>
      </c>
    </row>
    <row r="97" spans="1:9" ht="15.75">
      <c r="A97" s="13">
        <v>93</v>
      </c>
      <c r="B97" s="52" t="s">
        <v>215</v>
      </c>
      <c r="C97" s="52" t="s">
        <v>36</v>
      </c>
      <c r="D97" s="13" t="s">
        <v>13</v>
      </c>
      <c r="E97" s="52" t="s">
        <v>132</v>
      </c>
      <c r="F97" s="26">
        <v>0.03435486111111111</v>
      </c>
      <c r="G97" s="13" t="str">
        <f t="shared" si="12"/>
        <v>4.57/km</v>
      </c>
      <c r="H97" s="24">
        <f t="shared" si="13"/>
        <v>0.010348611111111104</v>
      </c>
      <c r="I97" s="24">
        <f>F97-INDEX($F$5:$F$202,MATCH(D97,$D$5:$D$202,0))</f>
        <v>0.009797800925925918</v>
      </c>
    </row>
    <row r="98" spans="1:9" ht="15.75">
      <c r="A98" s="13">
        <v>94</v>
      </c>
      <c r="B98" s="57" t="s">
        <v>106</v>
      </c>
      <c r="C98" s="57" t="s">
        <v>216</v>
      </c>
      <c r="D98" s="55" t="s">
        <v>13</v>
      </c>
      <c r="E98" s="52" t="s">
        <v>135</v>
      </c>
      <c r="F98" s="26">
        <v>0.03443333333333334</v>
      </c>
      <c r="G98" s="13" t="str">
        <f t="shared" si="12"/>
        <v>4.58/km</v>
      </c>
      <c r="H98" s="24">
        <f t="shared" si="13"/>
        <v>0.010427083333333333</v>
      </c>
      <c r="I98" s="24">
        <f>F98-INDEX($F$5:$F$202,MATCH(D98,$D$5:$D$202,0))</f>
        <v>0.009876273148148148</v>
      </c>
    </row>
    <row r="99" spans="1:9" ht="15.75">
      <c r="A99" s="13">
        <v>95</v>
      </c>
      <c r="B99" s="52" t="s">
        <v>217</v>
      </c>
      <c r="C99" s="52" t="s">
        <v>218</v>
      </c>
      <c r="D99" s="55" t="s">
        <v>15</v>
      </c>
      <c r="E99" s="52" t="s">
        <v>78</v>
      </c>
      <c r="F99" s="26">
        <v>0.03449918981481481</v>
      </c>
      <c r="G99" s="13" t="str">
        <f t="shared" si="12"/>
        <v>4.58/km</v>
      </c>
      <c r="H99" s="24">
        <f t="shared" si="13"/>
        <v>0.010492939814814809</v>
      </c>
      <c r="I99" s="24">
        <f>F99-INDEX($F$5:$F$202,MATCH(D99,$D$5:$D$202,0))</f>
        <v>0.009309027777777774</v>
      </c>
    </row>
    <row r="100" spans="1:9" ht="15.75">
      <c r="A100" s="13">
        <v>96</v>
      </c>
      <c r="B100" s="52" t="s">
        <v>219</v>
      </c>
      <c r="C100" s="52" t="s">
        <v>220</v>
      </c>
      <c r="D100" s="55" t="s">
        <v>20</v>
      </c>
      <c r="E100" s="52" t="s">
        <v>105</v>
      </c>
      <c r="F100" s="26">
        <v>0.034771412037037035</v>
      </c>
      <c r="G100" s="13" t="str">
        <f t="shared" si="12"/>
        <v>5.00/km</v>
      </c>
      <c r="H100" s="24">
        <f t="shared" si="13"/>
        <v>0.010765162037037031</v>
      </c>
      <c r="I100" s="24">
        <f>F100-INDEX($F$5:$F$202,MATCH(D100,$D$5:$D$202,0))</f>
        <v>0.006619212962962962</v>
      </c>
    </row>
    <row r="101" spans="1:9" ht="15.75">
      <c r="A101" s="13">
        <v>97</v>
      </c>
      <c r="B101" s="52" t="s">
        <v>221</v>
      </c>
      <c r="C101" s="52" t="s">
        <v>222</v>
      </c>
      <c r="D101" s="55" t="s">
        <v>18</v>
      </c>
      <c r="E101" s="52" t="s">
        <v>223</v>
      </c>
      <c r="F101" s="26">
        <v>0.03510196759259259</v>
      </c>
      <c r="G101" s="13" t="str">
        <f t="shared" si="12"/>
        <v>5.03/km</v>
      </c>
      <c r="H101" s="24">
        <f t="shared" si="13"/>
        <v>0.011095717592592588</v>
      </c>
      <c r="I101" s="24">
        <f>F101-INDEX($F$5:$F$202,MATCH(D101,$D$5:$D$202,0))</f>
        <v>0.005105671296296292</v>
      </c>
    </row>
    <row r="102" spans="1:9" ht="15.75">
      <c r="A102" s="13">
        <v>98</v>
      </c>
      <c r="B102" s="37" t="s">
        <v>224</v>
      </c>
      <c r="C102" s="37" t="s">
        <v>225</v>
      </c>
      <c r="D102" s="55" t="s">
        <v>18</v>
      </c>
      <c r="E102" s="52" t="s">
        <v>84</v>
      </c>
      <c r="F102" s="26">
        <v>0.03519780092592593</v>
      </c>
      <c r="G102" s="13" t="str">
        <f t="shared" si="12"/>
        <v>5.04/km</v>
      </c>
      <c r="H102" s="24">
        <f t="shared" si="13"/>
        <v>0.011191550925925924</v>
      </c>
      <c r="I102" s="24">
        <f>F102-INDEX($F$5:$F$202,MATCH(D102,$D$5:$D$202,0))</f>
        <v>0.005201504629629629</v>
      </c>
    </row>
    <row r="103" spans="1:9" ht="15.75">
      <c r="A103" s="13">
        <v>99</v>
      </c>
      <c r="B103" s="52" t="s">
        <v>226</v>
      </c>
      <c r="C103" s="52" t="s">
        <v>202</v>
      </c>
      <c r="D103" s="55" t="s">
        <v>227</v>
      </c>
      <c r="E103" s="52" t="s">
        <v>228</v>
      </c>
      <c r="F103" s="26">
        <v>0.03536921296296296</v>
      </c>
      <c r="G103" s="13" t="str">
        <f t="shared" si="12"/>
        <v>5.06/km</v>
      </c>
      <c r="H103" s="24">
        <f t="shared" si="13"/>
        <v>0.01136296296296296</v>
      </c>
      <c r="I103" s="24">
        <f>F103-INDEX($F$5:$F$202,MATCH(D103,$D$5:$D$202,0))</f>
        <v>0</v>
      </c>
    </row>
    <row r="104" spans="1:9" ht="15.75">
      <c r="A104" s="13">
        <v>100</v>
      </c>
      <c r="B104" s="52" t="s">
        <v>229</v>
      </c>
      <c r="C104" s="52" t="s">
        <v>230</v>
      </c>
      <c r="D104" s="55" t="s">
        <v>18</v>
      </c>
      <c r="E104" s="52" t="s">
        <v>151</v>
      </c>
      <c r="F104" s="26">
        <v>0.03544097222222222</v>
      </c>
      <c r="G104" s="13" t="str">
        <f t="shared" si="12"/>
        <v>5.06/km</v>
      </c>
      <c r="H104" s="24">
        <f t="shared" si="13"/>
        <v>0.011434722222222218</v>
      </c>
      <c r="I104" s="24">
        <f>F104-INDEX($F$5:$F$202,MATCH(D104,$D$5:$D$202,0))</f>
        <v>0.005444675925925922</v>
      </c>
    </row>
    <row r="105" spans="1:9" ht="15.75">
      <c r="A105" s="13">
        <v>101</v>
      </c>
      <c r="B105" s="52" t="s">
        <v>231</v>
      </c>
      <c r="C105" s="52" t="s">
        <v>232</v>
      </c>
      <c r="D105" s="55" t="s">
        <v>140</v>
      </c>
      <c r="E105" s="52" t="s">
        <v>228</v>
      </c>
      <c r="F105" s="26">
        <v>0.03548333333333333</v>
      </c>
      <c r="G105" s="13" t="str">
        <f t="shared" si="12"/>
        <v>5.07/km</v>
      </c>
      <c r="H105" s="24">
        <f t="shared" si="13"/>
        <v>0.011477083333333329</v>
      </c>
      <c r="I105" s="24">
        <f>F105-INDEX($F$5:$F$202,MATCH(D105,$D$5:$D$202,0))</f>
        <v>0.005130324074074068</v>
      </c>
    </row>
    <row r="106" spans="1:9" ht="15.75">
      <c r="A106" s="13">
        <v>102</v>
      </c>
      <c r="B106" s="52" t="s">
        <v>233</v>
      </c>
      <c r="C106" s="52" t="s">
        <v>234</v>
      </c>
      <c r="D106" s="55" t="s">
        <v>15</v>
      </c>
      <c r="E106" s="52" t="s">
        <v>26</v>
      </c>
      <c r="F106" s="26">
        <v>0.035506134259259255</v>
      </c>
      <c r="G106" s="13" t="str">
        <f t="shared" si="12"/>
        <v>5.07/km</v>
      </c>
      <c r="H106" s="24">
        <f t="shared" si="13"/>
        <v>0.011499884259259251</v>
      </c>
      <c r="I106" s="24">
        <f>F106-INDEX($F$5:$F$202,MATCH(D106,$D$5:$D$202,0))</f>
        <v>0.010315972222222216</v>
      </c>
    </row>
    <row r="107" spans="1:9" ht="15.75">
      <c r="A107" s="13">
        <v>103</v>
      </c>
      <c r="B107" s="52" t="s">
        <v>235</v>
      </c>
      <c r="C107" s="52" t="s">
        <v>236</v>
      </c>
      <c r="D107" s="55" t="s">
        <v>227</v>
      </c>
      <c r="E107" s="52" t="s">
        <v>237</v>
      </c>
      <c r="F107" s="26">
        <v>0.03557986111111111</v>
      </c>
      <c r="G107" s="13" t="str">
        <f t="shared" si="12"/>
        <v>5.07/km</v>
      </c>
      <c r="H107" s="24">
        <f t="shared" si="13"/>
        <v>0.011573611111111107</v>
      </c>
      <c r="I107" s="24">
        <f>F107-INDEX($F$5:$F$202,MATCH(D107,$D$5:$D$202,0))</f>
        <v>0.0002106481481481473</v>
      </c>
    </row>
    <row r="108" spans="1:9" ht="15.75">
      <c r="A108" s="13">
        <v>104</v>
      </c>
      <c r="B108" s="52" t="s">
        <v>238</v>
      </c>
      <c r="C108" s="52" t="s">
        <v>239</v>
      </c>
      <c r="D108" s="55" t="s">
        <v>17</v>
      </c>
      <c r="E108" s="52" t="s">
        <v>26</v>
      </c>
      <c r="F108" s="26">
        <v>0.03607268518518519</v>
      </c>
      <c r="G108" s="13" t="str">
        <f t="shared" si="12"/>
        <v>5.12/km</v>
      </c>
      <c r="H108" s="24">
        <f t="shared" si="13"/>
        <v>0.012066435185185184</v>
      </c>
      <c r="I108" s="24">
        <f>F108-INDEX($F$5:$F$202,MATCH(D108,$D$5:$D$202,0))</f>
        <v>0.00849340277777778</v>
      </c>
    </row>
    <row r="109" spans="1:9" ht="15.75">
      <c r="A109" s="13">
        <v>105</v>
      </c>
      <c r="B109" s="52" t="s">
        <v>240</v>
      </c>
      <c r="C109" s="52" t="s">
        <v>241</v>
      </c>
      <c r="D109" s="55" t="s">
        <v>17</v>
      </c>
      <c r="E109" s="52" t="s">
        <v>78</v>
      </c>
      <c r="F109" s="26">
        <v>0.03652175925925926</v>
      </c>
      <c r="G109" s="13" t="str">
        <f t="shared" si="12"/>
        <v>5.16/km</v>
      </c>
      <c r="H109" s="24">
        <f t="shared" si="13"/>
        <v>0.012515509259259257</v>
      </c>
      <c r="I109" s="24">
        <f>F109-INDEX($F$5:$F$202,MATCH(D109,$D$5:$D$202,0))</f>
        <v>0.008942476851851854</v>
      </c>
    </row>
    <row r="110" spans="1:9" ht="15.75">
      <c r="A110" s="13">
        <v>106</v>
      </c>
      <c r="B110" s="57" t="s">
        <v>242</v>
      </c>
      <c r="C110" s="57" t="s">
        <v>71</v>
      </c>
      <c r="D110" s="55" t="s">
        <v>14</v>
      </c>
      <c r="E110" s="52" t="s">
        <v>243</v>
      </c>
      <c r="F110" s="26">
        <v>0.037093171296296294</v>
      </c>
      <c r="G110" s="13" t="str">
        <f t="shared" si="12"/>
        <v>5.21/km</v>
      </c>
      <c r="H110" s="24">
        <f t="shared" si="13"/>
        <v>0.013086921296296291</v>
      </c>
      <c r="I110" s="24">
        <f>F110-INDEX($F$5:$F$202,MATCH(D110,$D$5:$D$202,0))</f>
        <v>0.01100185185185185</v>
      </c>
    </row>
    <row r="111" spans="1:9" ht="15.75">
      <c r="A111" s="13">
        <v>107</v>
      </c>
      <c r="B111" s="52" t="s">
        <v>244</v>
      </c>
      <c r="C111" s="52" t="s">
        <v>245</v>
      </c>
      <c r="D111" s="55" t="s">
        <v>17</v>
      </c>
      <c r="E111" s="52" t="s">
        <v>246</v>
      </c>
      <c r="F111" s="26">
        <v>0.03709918981481482</v>
      </c>
      <c r="G111" s="13" t="str">
        <f t="shared" si="12"/>
        <v>5.21/km</v>
      </c>
      <c r="H111" s="24">
        <f t="shared" si="13"/>
        <v>0.013092939814814814</v>
      </c>
      <c r="I111" s="24">
        <f>F111-INDEX($F$5:$F$202,MATCH(D111,$D$5:$D$202,0))</f>
        <v>0.009519907407407411</v>
      </c>
    </row>
    <row r="112" spans="1:9" ht="15.75">
      <c r="A112" s="13">
        <v>108</v>
      </c>
      <c r="B112" s="52" t="s">
        <v>247</v>
      </c>
      <c r="C112" s="52" t="s">
        <v>248</v>
      </c>
      <c r="D112" s="13" t="s">
        <v>14</v>
      </c>
      <c r="E112" s="52" t="s">
        <v>132</v>
      </c>
      <c r="F112" s="26">
        <v>0.03752361111111111</v>
      </c>
      <c r="G112" s="13" t="str">
        <f t="shared" si="12"/>
        <v>5.24/km</v>
      </c>
      <c r="H112" s="24">
        <f t="shared" si="13"/>
        <v>0.013517361111111108</v>
      </c>
      <c r="I112" s="24">
        <f>F112-INDEX($F$5:$F$202,MATCH(D112,$D$5:$D$202,0))</f>
        <v>0.011432291666666667</v>
      </c>
    </row>
    <row r="113" spans="1:9" ht="15.75">
      <c r="A113" s="13">
        <v>109</v>
      </c>
      <c r="B113" s="52" t="s">
        <v>249</v>
      </c>
      <c r="C113" s="52" t="s">
        <v>250</v>
      </c>
      <c r="D113" s="55" t="s">
        <v>13</v>
      </c>
      <c r="E113" s="52" t="s">
        <v>251</v>
      </c>
      <c r="F113" s="26">
        <v>0.03759270833333333</v>
      </c>
      <c r="G113" s="13" t="str">
        <f t="shared" si="12"/>
        <v>5.25/km</v>
      </c>
      <c r="H113" s="24">
        <f t="shared" si="13"/>
        <v>0.013586458333333325</v>
      </c>
      <c r="I113" s="24">
        <f>F113-INDEX($F$5:$F$202,MATCH(D113,$D$5:$D$202,0))</f>
        <v>0.01303564814814814</v>
      </c>
    </row>
    <row r="114" spans="1:9" ht="15.75">
      <c r="A114" s="13">
        <v>110</v>
      </c>
      <c r="B114" s="52" t="s">
        <v>252</v>
      </c>
      <c r="C114" s="52" t="s">
        <v>253</v>
      </c>
      <c r="D114" s="55" t="s">
        <v>11</v>
      </c>
      <c r="E114" s="52" t="s">
        <v>49</v>
      </c>
      <c r="F114" s="26">
        <v>0.03766435185185185</v>
      </c>
      <c r="G114" s="13" t="str">
        <f t="shared" si="12"/>
        <v>5.25/km</v>
      </c>
      <c r="H114" s="24">
        <f t="shared" si="13"/>
        <v>0.013658101851851848</v>
      </c>
      <c r="I114" s="24">
        <f>F114-INDEX($F$5:$F$202,MATCH(D114,$D$5:$D$202,0))</f>
        <v>0.010846874999999995</v>
      </c>
    </row>
    <row r="115" spans="1:9" ht="15.75">
      <c r="A115" s="13">
        <v>111</v>
      </c>
      <c r="B115" s="52" t="s">
        <v>254</v>
      </c>
      <c r="C115" s="52" t="s">
        <v>255</v>
      </c>
      <c r="D115" s="55" t="s">
        <v>20</v>
      </c>
      <c r="E115" s="52" t="s">
        <v>81</v>
      </c>
      <c r="F115" s="26">
        <v>0.03794178240740741</v>
      </c>
      <c r="G115" s="13" t="str">
        <f t="shared" si="12"/>
        <v>5.28/km</v>
      </c>
      <c r="H115" s="24">
        <f t="shared" si="13"/>
        <v>0.013935532407407403</v>
      </c>
      <c r="I115" s="24">
        <f>F115-INDEX($F$5:$F$202,MATCH(D115,$D$5:$D$202,0))</f>
        <v>0.009789583333333334</v>
      </c>
    </row>
    <row r="116" spans="1:9" ht="15.75">
      <c r="A116" s="13">
        <v>112</v>
      </c>
      <c r="B116" s="52" t="s">
        <v>256</v>
      </c>
      <c r="C116" s="52" t="s">
        <v>257</v>
      </c>
      <c r="D116" s="55" t="s">
        <v>178</v>
      </c>
      <c r="E116" s="52" t="s">
        <v>84</v>
      </c>
      <c r="F116" s="26">
        <v>0.03912696759259259</v>
      </c>
      <c r="G116" s="13" t="str">
        <f t="shared" si="12"/>
        <v>5.38/km</v>
      </c>
      <c r="H116" s="24">
        <f t="shared" si="13"/>
        <v>0.015120717592592588</v>
      </c>
      <c r="I116" s="24">
        <f>F116-INDEX($F$5:$F$202,MATCH(D116,$D$5:$D$202,0))</f>
        <v>0.006918402777777777</v>
      </c>
    </row>
    <row r="117" spans="1:9" ht="15.75">
      <c r="A117" s="13">
        <v>113</v>
      </c>
      <c r="B117" s="57" t="s">
        <v>258</v>
      </c>
      <c r="C117" s="57" t="s">
        <v>259</v>
      </c>
      <c r="D117" s="55" t="s">
        <v>98</v>
      </c>
      <c r="E117" s="52" t="s">
        <v>26</v>
      </c>
      <c r="F117" s="26">
        <v>0.04015451388888889</v>
      </c>
      <c r="G117" s="13" t="str">
        <f t="shared" si="12"/>
        <v>5.47/km</v>
      </c>
      <c r="H117" s="24">
        <f t="shared" si="13"/>
        <v>0.016148263888888886</v>
      </c>
      <c r="I117" s="24">
        <f>F117-INDEX($F$5:$F$202,MATCH(D117,$D$5:$D$202,0))</f>
        <v>0.011327893518518518</v>
      </c>
    </row>
    <row r="118" spans="1:9" ht="15.75">
      <c r="A118" s="13">
        <v>114</v>
      </c>
      <c r="B118" s="57" t="s">
        <v>260</v>
      </c>
      <c r="C118" s="57" t="s">
        <v>261</v>
      </c>
      <c r="D118" s="55" t="s">
        <v>140</v>
      </c>
      <c r="E118" s="52" t="s">
        <v>31</v>
      </c>
      <c r="F118" s="26">
        <v>0.040524074074074073</v>
      </c>
      <c r="G118" s="13" t="str">
        <f t="shared" si="12"/>
        <v>5.50/km</v>
      </c>
      <c r="H118" s="24">
        <f t="shared" si="13"/>
        <v>0.01651782407407407</v>
      </c>
      <c r="I118" s="24">
        <f>F118-INDEX($F$5:$F$202,MATCH(D118,$D$5:$D$202,0))</f>
        <v>0.01017106481481481</v>
      </c>
    </row>
    <row r="119" spans="1:9" ht="15.75">
      <c r="A119" s="13">
        <v>115</v>
      </c>
      <c r="B119" s="52" t="s">
        <v>199</v>
      </c>
      <c r="C119" s="52" t="s">
        <v>104</v>
      </c>
      <c r="D119" s="55" t="s">
        <v>20</v>
      </c>
      <c r="E119" s="52" t="s">
        <v>262</v>
      </c>
      <c r="F119" s="26">
        <v>0.041603703703703705</v>
      </c>
      <c r="G119" s="13" t="str">
        <f t="shared" si="12"/>
        <v>5.60/km</v>
      </c>
      <c r="H119" s="24">
        <f t="shared" si="13"/>
        <v>0.017597453703703702</v>
      </c>
      <c r="I119" s="24">
        <f>F119-INDEX($F$5:$F$202,MATCH(D119,$D$5:$D$202,0))</f>
        <v>0.013451504629629633</v>
      </c>
    </row>
    <row r="120" spans="1:9" ht="15.75">
      <c r="A120" s="13">
        <v>116</v>
      </c>
      <c r="B120" s="52" t="s">
        <v>263</v>
      </c>
      <c r="C120" s="52" t="s">
        <v>45</v>
      </c>
      <c r="D120" s="55" t="s">
        <v>14</v>
      </c>
      <c r="E120" s="52" t="s">
        <v>26</v>
      </c>
      <c r="F120" s="26">
        <v>0.04225</v>
      </c>
      <c r="G120" s="13" t="str">
        <f t="shared" si="12"/>
        <v>6.05/km</v>
      </c>
      <c r="H120" s="24">
        <f t="shared" si="13"/>
        <v>0.01824375</v>
      </c>
      <c r="I120" s="24">
        <f>F120-INDEX($F$5:$F$202,MATCH(D120,$D$5:$D$202,0))</f>
        <v>0.016158680555555558</v>
      </c>
    </row>
    <row r="121" spans="1:9" ht="15.75">
      <c r="A121" s="13">
        <v>117</v>
      </c>
      <c r="B121" s="37" t="s">
        <v>264</v>
      </c>
      <c r="C121" s="37" t="s">
        <v>104</v>
      </c>
      <c r="D121" s="55" t="s">
        <v>15</v>
      </c>
      <c r="E121" s="52" t="s">
        <v>84</v>
      </c>
      <c r="F121" s="26">
        <v>0.04230324074074074</v>
      </c>
      <c r="G121" s="13" t="str">
        <f t="shared" si="12"/>
        <v>6.06/km</v>
      </c>
      <c r="H121" s="24">
        <f t="shared" si="13"/>
        <v>0.018296990740740735</v>
      </c>
      <c r="I121" s="24">
        <f>F121-INDEX($F$5:$F$202,MATCH(D121,$D$5:$D$202,0))</f>
        <v>0.0171130787037037</v>
      </c>
    </row>
    <row r="122" spans="1:9" ht="15.75">
      <c r="A122" s="13">
        <v>118</v>
      </c>
      <c r="B122" s="52" t="s">
        <v>106</v>
      </c>
      <c r="C122" s="52" t="s">
        <v>211</v>
      </c>
      <c r="D122" s="13" t="s">
        <v>227</v>
      </c>
      <c r="E122" s="52" t="s">
        <v>132</v>
      </c>
      <c r="F122" s="26">
        <v>0.042347337962962965</v>
      </c>
      <c r="G122" s="13" t="str">
        <f t="shared" si="12"/>
        <v>6.06/km</v>
      </c>
      <c r="H122" s="24">
        <f t="shared" si="13"/>
        <v>0.018341087962962962</v>
      </c>
      <c r="I122" s="24">
        <f>F122-INDEX($F$5:$F$202,MATCH(D122,$D$5:$D$202,0))</f>
        <v>0.006978125000000002</v>
      </c>
    </row>
    <row r="123" spans="1:9" ht="15.75">
      <c r="A123" s="13">
        <v>119</v>
      </c>
      <c r="B123" s="52" t="s">
        <v>231</v>
      </c>
      <c r="C123" s="52" t="s">
        <v>265</v>
      </c>
      <c r="D123" s="55" t="s">
        <v>17</v>
      </c>
      <c r="E123" s="52" t="s">
        <v>31</v>
      </c>
      <c r="F123" s="26">
        <v>0.04270034722222222</v>
      </c>
      <c r="G123" s="13" t="str">
        <f t="shared" si="12"/>
        <v>6.09/km</v>
      </c>
      <c r="H123" s="24">
        <f t="shared" si="13"/>
        <v>0.018694097222222216</v>
      </c>
      <c r="I123" s="24">
        <f>F123-INDEX($F$5:$F$202,MATCH(D123,$D$5:$D$202,0))</f>
        <v>0.015121064814814813</v>
      </c>
    </row>
    <row r="124" spans="1:9" ht="15.75">
      <c r="A124" s="13">
        <v>120</v>
      </c>
      <c r="B124" s="52" t="s">
        <v>266</v>
      </c>
      <c r="C124" s="52" t="s">
        <v>267</v>
      </c>
      <c r="D124" s="55" t="s">
        <v>98</v>
      </c>
      <c r="E124" s="52" t="s">
        <v>84</v>
      </c>
      <c r="F124" s="26">
        <v>0.04576747685185185</v>
      </c>
      <c r="G124" s="13" t="str">
        <f t="shared" si="12"/>
        <v>6.35/km</v>
      </c>
      <c r="H124" s="24">
        <f t="shared" si="13"/>
        <v>0.021761226851851844</v>
      </c>
      <c r="I124" s="24">
        <f>F124-INDEX($F$5:$F$202,MATCH(D124,$D$5:$D$202,0))</f>
        <v>0.016940856481481477</v>
      </c>
    </row>
    <row r="125" spans="1:9" ht="15.75">
      <c r="A125" s="13">
        <v>121</v>
      </c>
      <c r="B125" s="52" t="s">
        <v>268</v>
      </c>
      <c r="C125" s="52" t="s">
        <v>269</v>
      </c>
      <c r="D125" s="55" t="s">
        <v>13</v>
      </c>
      <c r="E125" s="52" t="s">
        <v>105</v>
      </c>
      <c r="F125" s="26">
        <v>0.04586840277777778</v>
      </c>
      <c r="G125" s="13" t="str">
        <f t="shared" si="12"/>
        <v>6.36/km</v>
      </c>
      <c r="H125" s="24">
        <f t="shared" si="13"/>
        <v>0.02186215277777778</v>
      </c>
      <c r="I125" s="24">
        <f>F125-INDEX($F$5:$F$202,MATCH(D125,$D$5:$D$202,0))</f>
        <v>0.021311342592592594</v>
      </c>
    </row>
    <row r="126" spans="1:9" ht="15.75">
      <c r="A126" s="13">
        <v>122</v>
      </c>
      <c r="B126" s="52" t="s">
        <v>270</v>
      </c>
      <c r="C126" s="52" t="s">
        <v>271</v>
      </c>
      <c r="D126" s="13" t="s">
        <v>227</v>
      </c>
      <c r="E126" s="52" t="s">
        <v>132</v>
      </c>
      <c r="F126" s="26">
        <v>0.04807002314814815</v>
      </c>
      <c r="G126" s="13" t="str">
        <f t="shared" si="12"/>
        <v>6.55/km</v>
      </c>
      <c r="H126" s="24">
        <f t="shared" si="13"/>
        <v>0.024063773148148147</v>
      </c>
      <c r="I126" s="24">
        <f>F126-INDEX($F$5:$F$202,MATCH(D126,$D$5:$D$202,0))</f>
        <v>0.012700810185185187</v>
      </c>
    </row>
    <row r="127" spans="1:9" ht="15.75">
      <c r="A127" s="18">
        <v>123</v>
      </c>
      <c r="B127" s="53" t="s">
        <v>272</v>
      </c>
      <c r="C127" s="53" t="s">
        <v>273</v>
      </c>
      <c r="D127" s="60" t="s">
        <v>227</v>
      </c>
      <c r="E127" s="53" t="s">
        <v>84</v>
      </c>
      <c r="F127" s="27">
        <v>0.049829050925925926</v>
      </c>
      <c r="G127" s="18" t="str">
        <f t="shared" si="12"/>
        <v>7.11/km</v>
      </c>
      <c r="H127" s="19">
        <f t="shared" si="13"/>
        <v>0.025822800925925923</v>
      </c>
      <c r="I127" s="19">
        <f>F127-INDEX($F$5:$F$202,MATCH(D127,$D$5:$D$202,0))</f>
        <v>0.014459837962962963</v>
      </c>
    </row>
  </sheetData>
  <sheetProtection/>
  <autoFilter ref="A4:I12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Trofeo Avis di Castel S.Elia</v>
      </c>
      <c r="B1" s="47"/>
      <c r="C1" s="48"/>
    </row>
    <row r="2" spans="1:3" ht="24" customHeight="1">
      <c r="A2" s="49" t="str">
        <f>Individuale!A2</f>
        <v>32ª edizione</v>
      </c>
      <c r="B2" s="49"/>
      <c r="C2" s="49"/>
    </row>
    <row r="3" spans="1:3" ht="24" customHeight="1">
      <c r="A3" s="50" t="str">
        <f>Individuale!A3</f>
        <v>Castel S.Elia (VT) Italia - Martedì 25/04/2017</v>
      </c>
      <c r="B3" s="50"/>
      <c r="C3" s="5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1">
        <v>1</v>
      </c>
      <c r="B5" s="22" t="s">
        <v>26</v>
      </c>
      <c r="C5" s="28">
        <v>21</v>
      </c>
    </row>
    <row r="6" spans="1:3" ht="15" customHeight="1">
      <c r="A6" s="14">
        <v>2</v>
      </c>
      <c r="B6" s="15" t="s">
        <v>31</v>
      </c>
      <c r="C6" s="29">
        <v>13</v>
      </c>
    </row>
    <row r="7" spans="1:3" ht="15" customHeight="1">
      <c r="A7" s="14">
        <v>3</v>
      </c>
      <c r="B7" s="15" t="s">
        <v>84</v>
      </c>
      <c r="C7" s="29">
        <v>11</v>
      </c>
    </row>
    <row r="8" spans="1:3" ht="15" customHeight="1">
      <c r="A8" s="14">
        <v>4</v>
      </c>
      <c r="B8" s="15" t="s">
        <v>135</v>
      </c>
      <c r="C8" s="29">
        <v>6</v>
      </c>
    </row>
    <row r="9" spans="1:3" ht="15" customHeight="1">
      <c r="A9" s="14">
        <v>5</v>
      </c>
      <c r="B9" s="15" t="s">
        <v>132</v>
      </c>
      <c r="C9" s="29">
        <v>5</v>
      </c>
    </row>
    <row r="10" spans="1:3" ht="15" customHeight="1">
      <c r="A10" s="14">
        <v>6</v>
      </c>
      <c r="B10" s="15" t="s">
        <v>78</v>
      </c>
      <c r="C10" s="29">
        <v>5</v>
      </c>
    </row>
    <row r="11" spans="1:3" ht="15" customHeight="1">
      <c r="A11" s="14">
        <v>7</v>
      </c>
      <c r="B11" s="15" t="s">
        <v>81</v>
      </c>
      <c r="C11" s="29">
        <v>5</v>
      </c>
    </row>
    <row r="12" spans="1:3" ht="15" customHeight="1">
      <c r="A12" s="14">
        <v>8</v>
      </c>
      <c r="B12" s="15" t="s">
        <v>105</v>
      </c>
      <c r="C12" s="29">
        <v>5</v>
      </c>
    </row>
    <row r="13" spans="1:3" ht="15" customHeight="1">
      <c r="A13" s="14">
        <v>9</v>
      </c>
      <c r="B13" s="15" t="s">
        <v>63</v>
      </c>
      <c r="C13" s="29">
        <v>4</v>
      </c>
    </row>
    <row r="14" spans="1:3" ht="15" customHeight="1">
      <c r="A14" s="14">
        <v>10</v>
      </c>
      <c r="B14" s="15" t="s">
        <v>73</v>
      </c>
      <c r="C14" s="29">
        <v>3</v>
      </c>
    </row>
    <row r="15" spans="1:3" ht="15" customHeight="1">
      <c r="A15" s="14">
        <v>11</v>
      </c>
      <c r="B15" s="15" t="s">
        <v>58</v>
      </c>
      <c r="C15" s="29">
        <v>3</v>
      </c>
    </row>
    <row r="16" spans="1:3" ht="15" customHeight="1">
      <c r="A16" s="14">
        <v>12</v>
      </c>
      <c r="B16" s="15" t="s">
        <v>49</v>
      </c>
      <c r="C16" s="29">
        <v>3</v>
      </c>
    </row>
    <row r="17" spans="1:3" ht="15" customHeight="1">
      <c r="A17" s="34">
        <v>13</v>
      </c>
      <c r="B17" s="35" t="s">
        <v>274</v>
      </c>
      <c r="C17" s="36">
        <v>2</v>
      </c>
    </row>
    <row r="18" spans="1:3" ht="15" customHeight="1">
      <c r="A18" s="14">
        <v>14</v>
      </c>
      <c r="B18" s="15" t="s">
        <v>143</v>
      </c>
      <c r="C18" s="29">
        <v>2</v>
      </c>
    </row>
    <row r="19" spans="1:3" ht="15" customHeight="1">
      <c r="A19" s="14">
        <v>15</v>
      </c>
      <c r="B19" s="15" t="s">
        <v>75</v>
      </c>
      <c r="C19" s="29">
        <v>2</v>
      </c>
    </row>
    <row r="20" spans="1:3" ht="15" customHeight="1">
      <c r="A20" s="14">
        <v>16</v>
      </c>
      <c r="B20" s="15" t="s">
        <v>228</v>
      </c>
      <c r="C20" s="29">
        <v>2</v>
      </c>
    </row>
    <row r="21" spans="1:3" ht="15" customHeight="1">
      <c r="A21" s="14">
        <v>17</v>
      </c>
      <c r="B21" s="15" t="s">
        <v>162</v>
      </c>
      <c r="C21" s="29">
        <v>2</v>
      </c>
    </row>
    <row r="22" spans="1:3" ht="15" customHeight="1">
      <c r="A22" s="14">
        <v>18</v>
      </c>
      <c r="B22" s="15" t="s">
        <v>23</v>
      </c>
      <c r="C22" s="29">
        <v>2</v>
      </c>
    </row>
    <row r="23" spans="1:3" ht="15" customHeight="1">
      <c r="A23" s="14">
        <v>19</v>
      </c>
      <c r="B23" s="15" t="s">
        <v>56</v>
      </c>
      <c r="C23" s="29">
        <v>2</v>
      </c>
    </row>
    <row r="24" spans="1:3" ht="15" customHeight="1">
      <c r="A24" s="14">
        <v>20</v>
      </c>
      <c r="B24" s="15" t="s">
        <v>151</v>
      </c>
      <c r="C24" s="29">
        <v>2</v>
      </c>
    </row>
    <row r="25" spans="1:3" ht="15" customHeight="1">
      <c r="A25" s="14">
        <v>21</v>
      </c>
      <c r="B25" s="15" t="s">
        <v>246</v>
      </c>
      <c r="C25" s="29">
        <v>1</v>
      </c>
    </row>
    <row r="26" spans="1:3" ht="15" customHeight="1">
      <c r="A26" s="14">
        <v>22</v>
      </c>
      <c r="B26" s="15" t="s">
        <v>243</v>
      </c>
      <c r="C26" s="29">
        <v>1</v>
      </c>
    </row>
    <row r="27" spans="1:3" ht="15" customHeight="1">
      <c r="A27" s="14">
        <v>23</v>
      </c>
      <c r="B27" s="15" t="s">
        <v>184</v>
      </c>
      <c r="C27" s="29">
        <v>1</v>
      </c>
    </row>
    <row r="28" spans="1:3" ht="15" customHeight="1">
      <c r="A28" s="14">
        <v>24</v>
      </c>
      <c r="B28" s="15" t="s">
        <v>251</v>
      </c>
      <c r="C28" s="29">
        <v>1</v>
      </c>
    </row>
    <row r="29" spans="1:3" ht="15" customHeight="1">
      <c r="A29" s="14">
        <v>25</v>
      </c>
      <c r="B29" s="15" t="s">
        <v>34</v>
      </c>
      <c r="C29" s="29">
        <v>1</v>
      </c>
    </row>
    <row r="30" spans="1:3" ht="15.75">
      <c r="A30" s="14">
        <v>26</v>
      </c>
      <c r="B30" s="15" t="s">
        <v>37</v>
      </c>
      <c r="C30" s="29">
        <v>1</v>
      </c>
    </row>
    <row r="31" spans="1:3" ht="15.75">
      <c r="A31" s="14">
        <v>27</v>
      </c>
      <c r="B31" s="15" t="s">
        <v>262</v>
      </c>
      <c r="C31" s="29">
        <v>1</v>
      </c>
    </row>
    <row r="32" spans="1:3" ht="15.75">
      <c r="A32" s="14">
        <v>28</v>
      </c>
      <c r="B32" s="15" t="s">
        <v>149</v>
      </c>
      <c r="C32" s="29">
        <v>1</v>
      </c>
    </row>
    <row r="33" spans="1:3" ht="15.75">
      <c r="A33" s="14">
        <v>29</v>
      </c>
      <c r="B33" s="15" t="s">
        <v>137</v>
      </c>
      <c r="C33" s="29">
        <v>1</v>
      </c>
    </row>
    <row r="34" spans="1:3" ht="15.75">
      <c r="A34" s="14">
        <v>30</v>
      </c>
      <c r="B34" s="15" t="s">
        <v>101</v>
      </c>
      <c r="C34" s="29">
        <v>1</v>
      </c>
    </row>
    <row r="35" spans="1:3" ht="15.75">
      <c r="A35" s="14">
        <v>31</v>
      </c>
      <c r="B35" s="15" t="s">
        <v>116</v>
      </c>
      <c r="C35" s="29">
        <v>1</v>
      </c>
    </row>
    <row r="36" spans="1:3" ht="15.75">
      <c r="A36" s="14">
        <v>32</v>
      </c>
      <c r="B36" s="15" t="s">
        <v>179</v>
      </c>
      <c r="C36" s="29">
        <v>1</v>
      </c>
    </row>
    <row r="37" spans="1:3" ht="15.75">
      <c r="A37" s="14">
        <v>33</v>
      </c>
      <c r="B37" s="15" t="s">
        <v>195</v>
      </c>
      <c r="C37" s="29">
        <v>1</v>
      </c>
    </row>
    <row r="38" spans="1:3" ht="15.75">
      <c r="A38" s="14">
        <v>34</v>
      </c>
      <c r="B38" s="15" t="s">
        <v>124</v>
      </c>
      <c r="C38" s="29">
        <v>1</v>
      </c>
    </row>
    <row r="39" spans="1:3" ht="15.75">
      <c r="A39" s="14">
        <v>35</v>
      </c>
      <c r="B39" s="15" t="s">
        <v>119</v>
      </c>
      <c r="C39" s="29">
        <v>1</v>
      </c>
    </row>
    <row r="40" spans="1:3" ht="15.75">
      <c r="A40" s="14">
        <v>36</v>
      </c>
      <c r="B40" s="15" t="s">
        <v>42</v>
      </c>
      <c r="C40" s="29">
        <v>1</v>
      </c>
    </row>
    <row r="41" spans="1:3" ht="15.75">
      <c r="A41" s="14">
        <v>37</v>
      </c>
      <c r="B41" s="15" t="s">
        <v>108</v>
      </c>
      <c r="C41" s="29">
        <v>1</v>
      </c>
    </row>
    <row r="42" spans="1:3" ht="15.75">
      <c r="A42" s="14">
        <v>38</v>
      </c>
      <c r="B42" s="15" t="s">
        <v>223</v>
      </c>
      <c r="C42" s="29">
        <v>1</v>
      </c>
    </row>
    <row r="43" spans="1:3" ht="15.75">
      <c r="A43" s="14">
        <v>39</v>
      </c>
      <c r="B43" s="15" t="s">
        <v>51</v>
      </c>
      <c r="C43" s="29">
        <v>1</v>
      </c>
    </row>
    <row r="44" spans="1:3" ht="15.75">
      <c r="A44" s="14">
        <v>40</v>
      </c>
      <c r="B44" s="15" t="s">
        <v>46</v>
      </c>
      <c r="C44" s="29">
        <v>1</v>
      </c>
    </row>
    <row r="45" spans="1:3" ht="15.75">
      <c r="A45" s="14">
        <v>41</v>
      </c>
      <c r="B45" s="15" t="s">
        <v>192</v>
      </c>
      <c r="C45" s="29">
        <v>1</v>
      </c>
    </row>
    <row r="46" spans="1:3" ht="15.75">
      <c r="A46" s="14">
        <v>42</v>
      </c>
      <c r="B46" s="15" t="s">
        <v>237</v>
      </c>
      <c r="C46" s="29">
        <v>1</v>
      </c>
    </row>
    <row r="47" spans="1:3" ht="15.75">
      <c r="A47" s="16">
        <v>43</v>
      </c>
      <c r="B47" s="17" t="s">
        <v>170</v>
      </c>
      <c r="C47" s="30">
        <v>1</v>
      </c>
    </row>
    <row r="48" ht="12.75">
      <c r="C48" s="2">
        <f>SUM(C5:C47)</f>
        <v>123</v>
      </c>
    </row>
  </sheetData>
  <sheetProtection/>
  <autoFilter ref="A4:C4">
    <sortState ref="A5:C48">
      <sortCondition descending="1" sortBy="value" ref="C5:C4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2017-04-30T20:14:39Z</dcterms:modified>
  <cp:category/>
  <cp:version/>
  <cp:contentType/>
  <cp:contentStatus/>
</cp:coreProperties>
</file>