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'Individuale'!$A$4:$I$148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<sst xmlns="http://schemas.openxmlformats.org/spreadsheetml/2006/main" count="633" uniqueCount="298">
  <si>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</si>
  <si>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</si>
  <si>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</si>
  <si>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</si>
  <si>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</si>
  <si>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</si>
  <si>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</si>
  <si>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</si>
  <si>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</si>
  <si>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</si>
  <si>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</si>
  <si>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GIOVANNI</t>
  </si>
  <si>
    <t>G.S. BANCARI ROMANI</t>
  </si>
  <si>
    <t>MASSIMILIANO</t>
  </si>
  <si>
    <t>MARCO</t>
  </si>
  <si>
    <t>ROBERTO</t>
  </si>
  <si>
    <t>ALESSANDRO</t>
  </si>
  <si>
    <t>MARIO</t>
  </si>
  <si>
    <t>GIORGIO</t>
  </si>
  <si>
    <t>PAOLO</t>
  </si>
  <si>
    <t>GIANLUCA</t>
  </si>
  <si>
    <t>STEFANO</t>
  </si>
  <si>
    <t>MAURIZIO</t>
  </si>
  <si>
    <t>ANGELO</t>
  </si>
  <si>
    <t>FABIO</t>
  </si>
  <si>
    <t>GIUSEPPE</t>
  </si>
  <si>
    <t>CLAUDIO</t>
  </si>
  <si>
    <t>FRANCESCO</t>
  </si>
  <si>
    <t>ANDREA</t>
  </si>
  <si>
    <t>DANIELE</t>
  </si>
  <si>
    <t>RICCARDO</t>
  </si>
  <si>
    <t>ENRICO</t>
  </si>
  <si>
    <t>GIANNI</t>
  </si>
  <si>
    <t>MASSIMO</t>
  </si>
  <si>
    <t>ANTONIO</t>
  </si>
  <si>
    <t>LAURA</t>
  </si>
  <si>
    <t>MIRKO</t>
  </si>
  <si>
    <t>LUCIANO</t>
  </si>
  <si>
    <t>LUCA</t>
  </si>
  <si>
    <t>VINCENZO</t>
  </si>
  <si>
    <t>PIETRO</t>
  </si>
  <si>
    <t>GIANCARLO</t>
  </si>
  <si>
    <t>GUIDO</t>
  </si>
  <si>
    <t>RAFFAELE</t>
  </si>
  <si>
    <t>ALESSIO</t>
  </si>
  <si>
    <t>EMANUELE</t>
  </si>
  <si>
    <t>SIMONA</t>
  </si>
  <si>
    <t>JACOPO</t>
  </si>
  <si>
    <t>RENATO</t>
  </si>
  <si>
    <t>PAOLA</t>
  </si>
  <si>
    <t>CLAUDIA</t>
  </si>
  <si>
    <t>MARINO</t>
  </si>
  <si>
    <t>GIOVANNA</t>
  </si>
  <si>
    <t>ENZO</t>
  </si>
  <si>
    <t>FLAVIO</t>
  </si>
  <si>
    <t>LANZI</t>
  </si>
  <si>
    <t>IACOPO</t>
  </si>
  <si>
    <t>ALTO LAZIO A.S.D.</t>
  </si>
  <si>
    <t>VIOLA</t>
  </si>
  <si>
    <t>ATL. DI MARCO SPORT</t>
  </si>
  <si>
    <t>ASD LIBERTY ATLETIC</t>
  </si>
  <si>
    <t>MATALONI</t>
  </si>
  <si>
    <t>GELANGA</t>
  </si>
  <si>
    <t>A.S.D. ZONA OLIMPICA TEAM</t>
  </si>
  <si>
    <t>SALVI</t>
  </si>
  <si>
    <t>POLISPORTIVA MONTALTO</t>
  </si>
  <si>
    <t>SORDINI</t>
  </si>
  <si>
    <t>TUCCINI</t>
  </si>
  <si>
    <t>REMO</t>
  </si>
  <si>
    <t>PATRIZI</t>
  </si>
  <si>
    <t>SAVERI</t>
  </si>
  <si>
    <t>BIAGETTI</t>
  </si>
  <si>
    <t>CRISTOFARI</t>
  </si>
  <si>
    <t>A.S.D. LIBERI PODISTI</t>
  </si>
  <si>
    <t>SCARPONI</t>
  </si>
  <si>
    <t>ERCOLANI</t>
  </si>
  <si>
    <t>ATL. 90 TARQUINIA</t>
  </si>
  <si>
    <t>GOVERNATORI</t>
  </si>
  <si>
    <t>CESARINI</t>
  </si>
  <si>
    <t>TERZOLI</t>
  </si>
  <si>
    <t>PELLEGRINI</t>
  </si>
  <si>
    <t>ORRU'</t>
  </si>
  <si>
    <t>LEOCADIO</t>
  </si>
  <si>
    <t>MARCIA</t>
  </si>
  <si>
    <t>SALVINI</t>
  </si>
  <si>
    <t>GERMANI</t>
  </si>
  <si>
    <t>MARI</t>
  </si>
  <si>
    <t>FERNANDO</t>
  </si>
  <si>
    <t>LBM SPORT</t>
  </si>
  <si>
    <t>BOSCARINI</t>
  </si>
  <si>
    <t>A</t>
  </si>
  <si>
    <t>TRISPORT COSTA D'ARGENTO</t>
  </si>
  <si>
    <t>C</t>
  </si>
  <si>
    <t>B</t>
  </si>
  <si>
    <t>S.S. LAZIO ATLETICA</t>
  </si>
  <si>
    <t>BOLSENA FORUM SPORT</t>
  </si>
  <si>
    <t>TALIANI</t>
  </si>
  <si>
    <t>D</t>
  </si>
  <si>
    <t>TEAM MARATHON BIKE</t>
  </si>
  <si>
    <t>E</t>
  </si>
  <si>
    <t>G.P.MONTI DELLA TOLFA L'AIRONE</t>
  </si>
  <si>
    <t>F</t>
  </si>
  <si>
    <t>G</t>
  </si>
  <si>
    <t>UISP ABBADIA SAN SALVATORE</t>
  </si>
  <si>
    <t>N</t>
  </si>
  <si>
    <t>M</t>
  </si>
  <si>
    <t>BOSA</t>
  </si>
  <si>
    <t>MONTEROSI RUN</t>
  </si>
  <si>
    <t>NICCOLI</t>
  </si>
  <si>
    <t>ZANONI</t>
  </si>
  <si>
    <t>H</t>
  </si>
  <si>
    <t>BRISCIA</t>
  </si>
  <si>
    <t>NICOLO'</t>
  </si>
  <si>
    <t>A.S.D. LIBERTAS ELLERA</t>
  </si>
  <si>
    <t>I</t>
  </si>
  <si>
    <t>MAZZIERI</t>
  </si>
  <si>
    <t>MIRIA</t>
  </si>
  <si>
    <t>BURLA</t>
  </si>
  <si>
    <t>ATLETICA SANTA MARINELLA</t>
  </si>
  <si>
    <t>L</t>
  </si>
  <si>
    <t>SANTINI</t>
  </si>
  <si>
    <t>SEVERO NETO</t>
  </si>
  <si>
    <t>IONE</t>
  </si>
  <si>
    <t>PIERANTOZZI</t>
  </si>
  <si>
    <t>PROCACCI</t>
  </si>
  <si>
    <t>ATL. NEPI</t>
  </si>
  <si>
    <t>DANILO</t>
  </si>
  <si>
    <t>UMBERTO</t>
  </si>
  <si>
    <t>COSTANTINO</t>
  </si>
  <si>
    <t>TOMMASO</t>
  </si>
  <si>
    <t>GABRIELE</t>
  </si>
  <si>
    <t>MANCINI</t>
  </si>
  <si>
    <t>ALESSANDRA</t>
  </si>
  <si>
    <t>ALFREDO</t>
  </si>
  <si>
    <t>ADRIANO</t>
  </si>
  <si>
    <t>LEONARDO</t>
  </si>
  <si>
    <t>DE LUCA</t>
  </si>
  <si>
    <t>MAURO</t>
  </si>
  <si>
    <t>PIERSANTI</t>
  </si>
  <si>
    <t>DANIELA</t>
  </si>
  <si>
    <t>EMANUELA</t>
  </si>
  <si>
    <t>RICCI</t>
  </si>
  <si>
    <t>LORIS</t>
  </si>
  <si>
    <t>MARIA</t>
  </si>
  <si>
    <t>ELISA</t>
  </si>
  <si>
    <t>ROMOLO</t>
  </si>
  <si>
    <t>VITTORIO</t>
  </si>
  <si>
    <t>PARIS</t>
  </si>
  <si>
    <t>DIEGO</t>
  </si>
  <si>
    <t>MATTEO</t>
  </si>
  <si>
    <t>ALDO</t>
  </si>
  <si>
    <t>MACCHIONI</t>
  </si>
  <si>
    <t>SERGIO</t>
  </si>
  <si>
    <t>CRISTIANA</t>
  </si>
  <si>
    <t>3ª edizione</t>
  </si>
  <si>
    <t>IACOMELLI</t>
  </si>
  <si>
    <t>AMEDEO</t>
  </si>
  <si>
    <t>SAVINO</t>
  </si>
  <si>
    <t>ROCCO</t>
  </si>
  <si>
    <t>TASSAROTTI</t>
  </si>
  <si>
    <t>SANTA MARINELLA ATHLETIC CLUB</t>
  </si>
  <si>
    <t>ARSENTI</t>
  </si>
  <si>
    <t>REA</t>
  </si>
  <si>
    <t>LAZIO RUNNERS TEAM</t>
  </si>
  <si>
    <t>MERLUZZO</t>
  </si>
  <si>
    <t>G.S. FILIPPIDE</t>
  </si>
  <si>
    <t>CARDONA CRUZ</t>
  </si>
  <si>
    <t>LUIS ELIAS</t>
  </si>
  <si>
    <t>G.P. ATLETICA FALERIA</t>
  </si>
  <si>
    <t>NOTTOLINI</t>
  </si>
  <si>
    <t>URBANI</t>
  </si>
  <si>
    <t>LIBERTAS ORVIETO</t>
  </si>
  <si>
    <t>CONSERVA</t>
  </si>
  <si>
    <t>JOELE</t>
  </si>
  <si>
    <t>OPEN MIND</t>
  </si>
  <si>
    <t>NISI</t>
  </si>
  <si>
    <t>FERRAMONDO</t>
  </si>
  <si>
    <t>MONSORNO</t>
  </si>
  <si>
    <t>USD CERMIS</t>
  </si>
  <si>
    <t>DE MURTAS</t>
  </si>
  <si>
    <t>G.S. VIGILI URBANI PALERMO</t>
  </si>
  <si>
    <t>PIERALISI</t>
  </si>
  <si>
    <t>BERTOLINI</t>
  </si>
  <si>
    <t>NAZZARENO</t>
  </si>
  <si>
    <t>LA MALFA</t>
  </si>
  <si>
    <t>COLI</t>
  </si>
  <si>
    <t>OTTAVIANELLI</t>
  </si>
  <si>
    <t>ODDO</t>
  </si>
  <si>
    <t>FRUALDO</t>
  </si>
  <si>
    <t>CONGIU</t>
  </si>
  <si>
    <t>PORCHIANELLO</t>
  </si>
  <si>
    <t>DI CLEMENTE</t>
  </si>
  <si>
    <t>PODISTICA CORCHIANO</t>
  </si>
  <si>
    <t>CESETTI</t>
  </si>
  <si>
    <t>DAVID</t>
  </si>
  <si>
    <t>RASTRELLO</t>
  </si>
  <si>
    <t>TUSCIA ATLETICA</t>
  </si>
  <si>
    <t>BRIZI</t>
  </si>
  <si>
    <t>PINO</t>
  </si>
  <si>
    <t>CIRCOLO VILLA SPADA</t>
  </si>
  <si>
    <t>ABBATE</t>
  </si>
  <si>
    <t>SALVATORE PANFILO</t>
  </si>
  <si>
    <t>ERCOLI</t>
  </si>
  <si>
    <t>COLUCCI</t>
  </si>
  <si>
    <t>FERRO</t>
  </si>
  <si>
    <t>G.S. CAPPUCCINI SIENA</t>
  </si>
  <si>
    <t>BIANCONI</t>
  </si>
  <si>
    <t>AMATORI POD. TERNI</t>
  </si>
  <si>
    <t>LOZZI</t>
  </si>
  <si>
    <t>DOGANIERO</t>
  </si>
  <si>
    <t>MUNICCHI</t>
  </si>
  <si>
    <t>MARCELLA</t>
  </si>
  <si>
    <t>ATLETICA 2005</t>
  </si>
  <si>
    <t>GRAVANAGO</t>
  </si>
  <si>
    <t>GIAN LUIGI</t>
  </si>
  <si>
    <t>CASTAGNA</t>
  </si>
  <si>
    <t>NEBULOSO</t>
  </si>
  <si>
    <t>ASD RENATO D'AMARIO</t>
  </si>
  <si>
    <t>ZAVATTA</t>
  </si>
  <si>
    <t>ATLETICOM</t>
  </si>
  <si>
    <t>SEBASTIANI</t>
  </si>
  <si>
    <t>ATLETICA MARTA</t>
  </si>
  <si>
    <t>CONTICELLI</t>
  </si>
  <si>
    <t>GALANELLI</t>
  </si>
  <si>
    <t>FORMICA</t>
  </si>
  <si>
    <t>K</t>
  </si>
  <si>
    <t>CORTI</t>
  </si>
  <si>
    <t>RONCA</t>
  </si>
  <si>
    <t>MASTRANGELI</t>
  </si>
  <si>
    <t>GARGANO</t>
  </si>
  <si>
    <t>CANNONI</t>
  </si>
  <si>
    <t>DELLE CESE</t>
  </si>
  <si>
    <t>CATALUCCI</t>
  </si>
  <si>
    <t>NAPPI</t>
  </si>
  <si>
    <t>CORRAO</t>
  </si>
  <si>
    <t>LUNGHI</t>
  </si>
  <si>
    <t>CIGNINI</t>
  </si>
  <si>
    <t>MARZIALI</t>
  </si>
  <si>
    <t>BUONI</t>
  </si>
  <si>
    <t>CHIRICO</t>
  </si>
  <si>
    <t>MATTUCILLI</t>
  </si>
  <si>
    <t>TEAM POWER</t>
  </si>
  <si>
    <t>SONAGLIA</t>
  </si>
  <si>
    <t>CRISTINA</t>
  </si>
  <si>
    <t>LOTTI</t>
  </si>
  <si>
    <t>MOSCETTI</t>
  </si>
  <si>
    <t>OTTAVIANI</t>
  </si>
  <si>
    <t>REALI</t>
  </si>
  <si>
    <t>FORNERO</t>
  </si>
  <si>
    <t>VETTORI</t>
  </si>
  <si>
    <t>SASSARA</t>
  </si>
  <si>
    <t>SPALLETTA</t>
  </si>
  <si>
    <t>RUNNING EVOLUTION COLLINE ROMA</t>
  </si>
  <si>
    <t>VINCENTI</t>
  </si>
  <si>
    <t>PAOLETTI</t>
  </si>
  <si>
    <t>MARIANGELA</t>
  </si>
  <si>
    <t>SMERA</t>
  </si>
  <si>
    <t>AIELLO</t>
  </si>
  <si>
    <t>RANUCCI</t>
  </si>
  <si>
    <t>CIANTI</t>
  </si>
  <si>
    <t>BASTIANELLI</t>
  </si>
  <si>
    <t>MONESTIROLI</t>
  </si>
  <si>
    <t>ANGELICA</t>
  </si>
  <si>
    <t>PANEBIANCO</t>
  </si>
  <si>
    <t>COPPARI</t>
  </si>
  <si>
    <t>J</t>
  </si>
  <si>
    <t>LEGITTIMO</t>
  </si>
  <si>
    <t>MANCINELLI DEGLI ESPOSTI</t>
  </si>
  <si>
    <t>RISINI</t>
  </si>
  <si>
    <t>FAUSTO</t>
  </si>
  <si>
    <t>COZZOLINO</t>
  </si>
  <si>
    <t>MARIA CIRA</t>
  </si>
  <si>
    <t>BERTOLO</t>
  </si>
  <si>
    <t>NADDEO</t>
  </si>
  <si>
    <t>TORRI</t>
  </si>
  <si>
    <t>GARGIULLI</t>
  </si>
  <si>
    <t>GIORGIA</t>
  </si>
  <si>
    <t>ALESINI</t>
  </si>
  <si>
    <t>ARNALDO</t>
  </si>
  <si>
    <t>CUMELLI</t>
  </si>
  <si>
    <t>TULLIO</t>
  </si>
  <si>
    <t>ASD BIANCO MODA SPORT C.</t>
  </si>
  <si>
    <t>DI SANTO</t>
  </si>
  <si>
    <t>GENTILE</t>
  </si>
  <si>
    <t>ROMOLI</t>
  </si>
  <si>
    <t>ALQUATI</t>
  </si>
  <si>
    <t>MOZZICARELLI</t>
  </si>
  <si>
    <t>CICCIOLI</t>
  </si>
  <si>
    <t>ATL. TUSCANIA ETRUSCA</t>
  </si>
  <si>
    <t>CACCIOLA</t>
  </si>
  <si>
    <t>DIMITROVA</t>
  </si>
  <si>
    <t>ANI ANFILOTKA</t>
  </si>
  <si>
    <t>MURA</t>
  </si>
  <si>
    <t>SIRIANNI</t>
  </si>
  <si>
    <t>BOBBONI</t>
  </si>
  <si>
    <t>INDIVIDUALE</t>
  </si>
  <si>
    <t>Maratonina Città di Montalto</t>
  </si>
  <si>
    <t>Montalto di Castro (VT) Italia - Domenica 13/11/2016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</si>
</sst>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h:mm:ss"/>
    <numFmt numFmtId="180" formatCode="_-&quot;€&quot;\ * #,##0_-;\-&quot;€&quot;\ * #,##0_-;_-&quot;€&quot;\ * &quot;-&quot;_-;_-@_-"/>
    <numFmt numFmtId="181" formatCode="_-* #,##0_-;\-* #,##0_-;_-* &quot;-&quot;_-;_-@_-"/>
    <numFmt numFmtId="182" formatCode="_-&quot;€&quot;\ * #,##0.00_-;\-&quot;€&quot;\ * #,##0.00_-;_-&quot;€&quot;\ * &quot;-&quot;??_-;_-@_-"/>
    <numFmt numFmtId="183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179" fontId="7" fillId="0" borderId="21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179" fontId="7" fillId="0" borderId="23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1" fillId="47" borderId="30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2" fillId="47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4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itolo 6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41" t="s">
        <v>296</v>
      </c>
      <c r="B1" s="40"/>
      <c r="C1" s="40"/>
      <c r="D1" s="40"/>
      <c r="E1" s="40"/>
      <c r="F1" s="40"/>
      <c r="G1" s="40"/>
      <c r="H1" s="40"/>
      <c r="I1" s="39"/>
    </row>
    <row r="2" spans="1:9" ht="24" customHeight="1">
      <c r="A2" s="44" t="s">
        <v>154</v>
      </c>
      <c r="B2" s="43"/>
      <c r="C2" s="43"/>
      <c r="D2" s="43"/>
      <c r="E2" s="43"/>
      <c r="F2" s="43"/>
      <c r="G2" s="43"/>
      <c r="H2" s="43"/>
      <c r="I2" s="42"/>
    </row>
    <row r="3" spans="1:9" ht="24" customHeight="1">
      <c r="A3" s="34" t="s">
        <v>297</v>
      </c>
      <c r="B3" s="45"/>
      <c r="C3" s="45"/>
      <c r="D3" s="45"/>
      <c r="E3" s="45"/>
      <c r="F3" s="45"/>
      <c r="G3" s="45"/>
      <c r="H3" s="3" t="s">
        <v>0</v>
      </c>
      <c r="I3" s="4">
        <v>21.097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6" t="s">
        <v>89</v>
      </c>
      <c r="C5" s="46" t="s">
        <v>47</v>
      </c>
      <c r="D5" s="11" t="s">
        <v>90</v>
      </c>
      <c r="E5" s="46" t="s">
        <v>91</v>
      </c>
      <c r="F5" s="27">
        <v>0.04884795138888889</v>
      </c>
      <c r="G5" s="11" t="str">
        <f>TEXT(INT((HOUR(F5)*3600+MINUTE(F5)*60+SECOND(F5))/$I$3/60),"0")&amp;"."&amp;TEXT(MOD((HOUR(F5)*3600+MINUTE(F5)*60+SECOND(F5))/$I$3,60),"00")&amp;"/km"</f>
        <v>3.20/km</v>
      </c>
      <c r="H5" s="14">
        <f>F5-$F$5</f>
        <v>0</v>
      </c>
      <c r="I5" s="14">
        <f>F5-INDEX($F$5:$F$167,MATCH(D5,$D$5:$D$167,0))</f>
        <v>0</v>
      </c>
    </row>
    <row r="6" spans="1:9" s="10" customFormat="1" ht="15" customHeight="1">
      <c r="A6" s="12">
        <v>2</v>
      </c>
      <c r="B6" s="47" t="s">
        <v>159</v>
      </c>
      <c r="C6" s="47" t="s">
        <v>38</v>
      </c>
      <c r="D6" s="12" t="s">
        <v>90</v>
      </c>
      <c r="E6" s="47" t="s">
        <v>160</v>
      </c>
      <c r="F6" s="28">
        <v>0.04995909722222222</v>
      </c>
      <c r="G6" s="12" t="str">
        <f aca="true" t="shared" si="0" ref="G6:G21">TEXT(INT((HOUR(F6)*3600+MINUTE(F6)*60+SECOND(F6))/$I$3/60),"0")&amp;"."&amp;TEXT(MOD((HOUR(F6)*3600+MINUTE(F6)*60+SECOND(F6))/$I$3,60),"00")&amp;"/km"</f>
        <v>3.25/km</v>
      </c>
      <c r="H6" s="13">
        <f aca="true" t="shared" si="1" ref="H6:H21">F6-$F$5</f>
        <v>0.0011111458333333338</v>
      </c>
      <c r="I6" s="13">
        <f>F6-INDEX($F$5:$F$167,MATCH(D6,$D$5:$D$167,0))</f>
        <v>0.0011111458333333338</v>
      </c>
    </row>
    <row r="7" spans="1:9" s="10" customFormat="1" ht="15" customHeight="1">
      <c r="A7" s="12">
        <v>3</v>
      </c>
      <c r="B7" s="47" t="s">
        <v>161</v>
      </c>
      <c r="C7" s="47" t="s">
        <v>42</v>
      </c>
      <c r="D7" s="12" t="s">
        <v>99</v>
      </c>
      <c r="E7" s="47" t="s">
        <v>57</v>
      </c>
      <c r="F7" s="28">
        <v>0.05230869212962963</v>
      </c>
      <c r="G7" s="12" t="str">
        <f t="shared" si="0"/>
        <v>3.34/km</v>
      </c>
      <c r="H7" s="13">
        <f t="shared" si="1"/>
        <v>0.0034607407407407434</v>
      </c>
      <c r="I7" s="13">
        <f>F7-INDEX($F$5:$F$167,MATCH(D7,$D$5:$D$167,0))</f>
        <v>0</v>
      </c>
    </row>
    <row r="8" spans="1:9" s="10" customFormat="1" ht="15" customHeight="1">
      <c r="A8" s="12">
        <v>4</v>
      </c>
      <c r="B8" s="47" t="s">
        <v>162</v>
      </c>
      <c r="C8" s="47" t="s">
        <v>24</v>
      </c>
      <c r="D8" s="12" t="s">
        <v>92</v>
      </c>
      <c r="E8" s="47" t="s">
        <v>163</v>
      </c>
      <c r="F8" s="28">
        <v>0.05308418981481481</v>
      </c>
      <c r="G8" s="12" t="str">
        <f t="shared" si="0"/>
        <v>3.37/km</v>
      </c>
      <c r="H8" s="13">
        <f t="shared" si="1"/>
        <v>0.004236238425925923</v>
      </c>
      <c r="I8" s="13">
        <f>F8-INDEX($F$5:$F$167,MATCH(D8,$D$5:$D$167,0))</f>
        <v>0</v>
      </c>
    </row>
    <row r="9" spans="1:9" s="10" customFormat="1" ht="15" customHeight="1">
      <c r="A9" s="12">
        <v>5</v>
      </c>
      <c r="B9" s="47" t="s">
        <v>164</v>
      </c>
      <c r="C9" s="47" t="s">
        <v>149</v>
      </c>
      <c r="D9" s="12" t="s">
        <v>90</v>
      </c>
      <c r="E9" s="47" t="s">
        <v>165</v>
      </c>
      <c r="F9" s="28">
        <v>0.05367158564814815</v>
      </c>
      <c r="G9" s="12" t="str">
        <f t="shared" si="0"/>
        <v>3.40/km</v>
      </c>
      <c r="H9" s="13">
        <f t="shared" si="1"/>
        <v>0.00482363425925926</v>
      </c>
      <c r="I9" s="13">
        <f>F9-INDEX($F$5:$F$167,MATCH(D9,$D$5:$D$167,0))</f>
        <v>0.00482363425925926</v>
      </c>
    </row>
    <row r="10" spans="1:9" s="10" customFormat="1" ht="15" customHeight="1">
      <c r="A10" s="12">
        <v>6</v>
      </c>
      <c r="B10" s="47" t="s">
        <v>155</v>
      </c>
      <c r="C10" s="47" t="s">
        <v>27</v>
      </c>
      <c r="D10" s="12" t="s">
        <v>93</v>
      </c>
      <c r="E10" s="47" t="s">
        <v>91</v>
      </c>
      <c r="F10" s="28">
        <v>0.054293715277777786</v>
      </c>
      <c r="G10" s="12" t="str">
        <f t="shared" si="0"/>
        <v>3.42/km</v>
      </c>
      <c r="H10" s="13">
        <f t="shared" si="1"/>
        <v>0.005445763888888899</v>
      </c>
      <c r="I10" s="13">
        <f>F10-INDEX($F$5:$F$167,MATCH(D10,$D$5:$D$167,0))</f>
        <v>0</v>
      </c>
    </row>
    <row r="11" spans="1:9" s="10" customFormat="1" ht="15" customHeight="1">
      <c r="A11" s="12">
        <v>7</v>
      </c>
      <c r="B11" s="47" t="s">
        <v>58</v>
      </c>
      <c r="C11" s="47" t="s">
        <v>56</v>
      </c>
      <c r="D11" s="12" t="s">
        <v>93</v>
      </c>
      <c r="E11" s="47" t="s">
        <v>91</v>
      </c>
      <c r="F11" s="28">
        <v>0.05518493055555556</v>
      </c>
      <c r="G11" s="12" t="str">
        <f t="shared" si="0"/>
        <v>3.46/km</v>
      </c>
      <c r="H11" s="13">
        <f t="shared" si="1"/>
        <v>0.006336979166666673</v>
      </c>
      <c r="I11" s="13">
        <f>F11-INDEX($F$5:$F$167,MATCH(D11,$D$5:$D$167,0))</f>
        <v>0.0008912152777777738</v>
      </c>
    </row>
    <row r="12" spans="1:9" s="10" customFormat="1" ht="15" customHeight="1">
      <c r="A12" s="12">
        <v>8</v>
      </c>
      <c r="B12" s="47" t="s">
        <v>166</v>
      </c>
      <c r="C12" s="47" t="s">
        <v>167</v>
      </c>
      <c r="D12" s="12" t="s">
        <v>97</v>
      </c>
      <c r="E12" s="47" t="s">
        <v>168</v>
      </c>
      <c r="F12" s="28">
        <v>0.055361446759259254</v>
      </c>
      <c r="G12" s="12" t="str">
        <f t="shared" si="0"/>
        <v>3.47/km</v>
      </c>
      <c r="H12" s="13">
        <f t="shared" si="1"/>
        <v>0.006513495370370367</v>
      </c>
      <c r="I12" s="13">
        <f>F12-INDEX($F$5:$F$167,MATCH(D12,$D$5:$D$167,0))</f>
        <v>0</v>
      </c>
    </row>
    <row r="13" spans="1:9" s="10" customFormat="1" ht="15" customHeight="1">
      <c r="A13" s="12">
        <v>9</v>
      </c>
      <c r="B13" s="47" t="s">
        <v>169</v>
      </c>
      <c r="C13" s="47" t="s">
        <v>26</v>
      </c>
      <c r="D13" s="12" t="s">
        <v>101</v>
      </c>
      <c r="E13" s="47" t="s">
        <v>103</v>
      </c>
      <c r="F13" s="28">
        <v>0.05539616898148148</v>
      </c>
      <c r="G13" s="12" t="str">
        <f t="shared" si="0"/>
        <v>3.47/km</v>
      </c>
      <c r="H13" s="13">
        <f t="shared" si="1"/>
        <v>0.006548217592592595</v>
      </c>
      <c r="I13" s="13">
        <f>F13-INDEX($F$5:$F$167,MATCH(D13,$D$5:$D$167,0))</f>
        <v>0</v>
      </c>
    </row>
    <row r="14" spans="1:9" s="10" customFormat="1" ht="15" customHeight="1">
      <c r="A14" s="12">
        <v>10</v>
      </c>
      <c r="B14" s="47" t="s">
        <v>170</v>
      </c>
      <c r="C14" s="47" t="s">
        <v>38</v>
      </c>
      <c r="D14" s="12" t="s">
        <v>93</v>
      </c>
      <c r="E14" s="47" t="s">
        <v>171</v>
      </c>
      <c r="F14" s="28">
        <v>0.056206377314814815</v>
      </c>
      <c r="G14" s="12" t="str">
        <f t="shared" si="0"/>
        <v>3.50/km</v>
      </c>
      <c r="H14" s="13">
        <f t="shared" si="1"/>
        <v>0.007358425925925928</v>
      </c>
      <c r="I14" s="13">
        <f>F14-INDEX($F$5:$F$167,MATCH(D14,$D$5:$D$167,0))</f>
        <v>0.0019126620370370287</v>
      </c>
    </row>
    <row r="15" spans="1:9" s="10" customFormat="1" ht="15" customHeight="1">
      <c r="A15" s="12">
        <v>11</v>
      </c>
      <c r="B15" s="47" t="s">
        <v>61</v>
      </c>
      <c r="C15" s="47" t="s">
        <v>54</v>
      </c>
      <c r="D15" s="12" t="s">
        <v>97</v>
      </c>
      <c r="E15" s="47" t="s">
        <v>91</v>
      </c>
      <c r="F15" s="28">
        <v>0.05623820601851851</v>
      </c>
      <c r="G15" s="12" t="str">
        <f t="shared" si="0"/>
        <v>3.50/km</v>
      </c>
      <c r="H15" s="13">
        <f t="shared" si="1"/>
        <v>0.007390254629629625</v>
      </c>
      <c r="I15" s="13">
        <f>F15-INDEX($F$5:$F$167,MATCH(D15,$D$5:$D$167,0))</f>
        <v>0.0008767592592592577</v>
      </c>
    </row>
    <row r="16" spans="1:9" s="10" customFormat="1" ht="15" customHeight="1">
      <c r="A16" s="12">
        <v>12</v>
      </c>
      <c r="B16" s="47" t="s">
        <v>78</v>
      </c>
      <c r="C16" s="47" t="s">
        <v>18</v>
      </c>
      <c r="D16" s="12" t="s">
        <v>92</v>
      </c>
      <c r="E16" s="47" t="s">
        <v>65</v>
      </c>
      <c r="F16" s="28">
        <v>0.05655972222222222</v>
      </c>
      <c r="G16" s="12" t="str">
        <f t="shared" si="0"/>
        <v>3.52/km</v>
      </c>
      <c r="H16" s="13">
        <f t="shared" si="1"/>
        <v>0.007711770833333333</v>
      </c>
      <c r="I16" s="13">
        <f>F16-INDEX($F$5:$F$167,MATCH(D16,$D$5:$D$167,0))</f>
        <v>0.00347553240740741</v>
      </c>
    </row>
    <row r="17" spans="1:9" s="10" customFormat="1" ht="15" customHeight="1">
      <c r="A17" s="12">
        <v>13</v>
      </c>
      <c r="B17" s="47" t="s">
        <v>172</v>
      </c>
      <c r="C17" s="47" t="s">
        <v>173</v>
      </c>
      <c r="D17" s="12" t="s">
        <v>93</v>
      </c>
      <c r="E17" s="47" t="s">
        <v>174</v>
      </c>
      <c r="F17" s="28">
        <v>0.056932673611111116</v>
      </c>
      <c r="G17" s="12" t="str">
        <f t="shared" si="0"/>
        <v>3.53/km</v>
      </c>
      <c r="H17" s="13">
        <f t="shared" si="1"/>
        <v>0.00808472222222223</v>
      </c>
      <c r="I17" s="13">
        <f>F17-INDEX($F$5:$F$167,MATCH(D17,$D$5:$D$167,0))</f>
        <v>0.00263895833333333</v>
      </c>
    </row>
    <row r="18" spans="1:9" s="10" customFormat="1" ht="15" customHeight="1">
      <c r="A18" s="12">
        <v>14</v>
      </c>
      <c r="B18" s="47" t="s">
        <v>62</v>
      </c>
      <c r="C18" s="47" t="s">
        <v>21</v>
      </c>
      <c r="D18" s="12" t="s">
        <v>97</v>
      </c>
      <c r="E18" s="47" t="s">
        <v>57</v>
      </c>
      <c r="F18" s="28">
        <v>0.05723070601851852</v>
      </c>
      <c r="G18" s="12" t="str">
        <f t="shared" si="0"/>
        <v>3.54/km</v>
      </c>
      <c r="H18" s="13">
        <f t="shared" si="1"/>
        <v>0.008382754629629632</v>
      </c>
      <c r="I18" s="13">
        <f>F18-INDEX($F$5:$F$167,MATCH(D18,$D$5:$D$167,0))</f>
        <v>0.001869259259259265</v>
      </c>
    </row>
    <row r="19" spans="1:9" s="10" customFormat="1" ht="15" customHeight="1">
      <c r="A19" s="12">
        <v>15</v>
      </c>
      <c r="B19" s="47" t="s">
        <v>175</v>
      </c>
      <c r="C19" s="47" t="s">
        <v>44</v>
      </c>
      <c r="D19" s="12" t="s">
        <v>92</v>
      </c>
      <c r="E19" s="47" t="s">
        <v>113</v>
      </c>
      <c r="F19" s="28">
        <v>0.05738700231481481</v>
      </c>
      <c r="G19" s="12" t="str">
        <f t="shared" si="0"/>
        <v>3.55/km</v>
      </c>
      <c r="H19" s="13">
        <f t="shared" si="1"/>
        <v>0.008539050925925926</v>
      </c>
      <c r="I19" s="13">
        <f>F19-INDEX($F$5:$F$167,MATCH(D19,$D$5:$D$167,0))</f>
        <v>0.004302812500000003</v>
      </c>
    </row>
    <row r="20" spans="1:9" s="10" customFormat="1" ht="15" customHeight="1">
      <c r="A20" s="12">
        <v>16</v>
      </c>
      <c r="B20" s="47" t="s">
        <v>176</v>
      </c>
      <c r="C20" s="47" t="s">
        <v>137</v>
      </c>
      <c r="D20" s="12" t="s">
        <v>93</v>
      </c>
      <c r="E20" s="47" t="s">
        <v>63</v>
      </c>
      <c r="F20" s="28">
        <v>0.05753164351851852</v>
      </c>
      <c r="G20" s="12" t="str">
        <f t="shared" si="0"/>
        <v>3.56/km</v>
      </c>
      <c r="H20" s="13">
        <f t="shared" si="1"/>
        <v>0.008683692129629633</v>
      </c>
      <c r="I20" s="13">
        <f>F20-INDEX($F$5:$F$167,MATCH(D20,$D$5:$D$167,0))</f>
        <v>0.003237928240740734</v>
      </c>
    </row>
    <row r="21" spans="1:9" ht="15" customHeight="1">
      <c r="A21" s="12">
        <v>17</v>
      </c>
      <c r="B21" s="47" t="s">
        <v>177</v>
      </c>
      <c r="C21" s="47" t="s">
        <v>142</v>
      </c>
      <c r="D21" s="12" t="s">
        <v>90</v>
      </c>
      <c r="E21" s="47" t="s">
        <v>178</v>
      </c>
      <c r="F21" s="28">
        <v>0.057852835648148145</v>
      </c>
      <c r="G21" s="12" t="str">
        <f t="shared" si="0"/>
        <v>3.57/km</v>
      </c>
      <c r="H21" s="13">
        <f t="shared" si="1"/>
        <v>0.009004884259259258</v>
      </c>
      <c r="I21" s="13">
        <f>F21-INDEX($F$5:$F$167,MATCH(D21,$D$5:$D$167,0))</f>
        <v>0.009004884259259258</v>
      </c>
    </row>
    <row r="22" spans="1:9" ht="15" customHeight="1">
      <c r="A22" s="12">
        <v>18</v>
      </c>
      <c r="B22" s="47" t="s">
        <v>64</v>
      </c>
      <c r="C22" s="47" t="s">
        <v>42</v>
      </c>
      <c r="D22" s="12" t="s">
        <v>99</v>
      </c>
      <c r="E22" s="47" t="s">
        <v>65</v>
      </c>
      <c r="F22" s="28">
        <v>0.05819138888888889</v>
      </c>
      <c r="G22" s="12" t="str">
        <f aca="true" t="shared" si="2" ref="G22:G32">TEXT(INT((HOUR(F22)*3600+MINUTE(F22)*60+SECOND(F22))/$I$3/60),"0")&amp;"."&amp;TEXT(MOD((HOUR(F22)*3600+MINUTE(F22)*60+SECOND(F22))/$I$3,60),"00")&amp;"/km"</f>
        <v>3.58/km</v>
      </c>
      <c r="H22" s="13">
        <f aca="true" t="shared" si="3" ref="H22:H32">F22-$F$5</f>
        <v>0.009343437500000003</v>
      </c>
      <c r="I22" s="13">
        <f>F22-INDEX($F$5:$F$167,MATCH(D22,$D$5:$D$167,0))</f>
        <v>0.005882696759259259</v>
      </c>
    </row>
    <row r="23" spans="1:9" ht="15" customHeight="1">
      <c r="A23" s="12">
        <v>19</v>
      </c>
      <c r="B23" s="47" t="s">
        <v>179</v>
      </c>
      <c r="C23" s="47" t="s">
        <v>150</v>
      </c>
      <c r="D23" s="12" t="s">
        <v>99</v>
      </c>
      <c r="E23" s="47" t="s">
        <v>180</v>
      </c>
      <c r="F23" s="28">
        <v>0.05827240740740741</v>
      </c>
      <c r="G23" s="12" t="str">
        <f t="shared" si="2"/>
        <v>3.59/km</v>
      </c>
      <c r="H23" s="13">
        <f t="shared" si="3"/>
        <v>0.009424456018518525</v>
      </c>
      <c r="I23" s="13">
        <f>F23-INDEX($F$5:$F$167,MATCH(D23,$D$5:$D$167,0))</f>
        <v>0.005963715277777781</v>
      </c>
    </row>
    <row r="24" spans="1:9" ht="15" customHeight="1">
      <c r="A24" s="12">
        <v>20</v>
      </c>
      <c r="B24" s="47" t="s">
        <v>181</v>
      </c>
      <c r="C24" s="47" t="s">
        <v>13</v>
      </c>
      <c r="D24" s="12" t="s">
        <v>99</v>
      </c>
      <c r="E24" s="47" t="s">
        <v>57</v>
      </c>
      <c r="F24" s="28">
        <v>0.05866304398148148</v>
      </c>
      <c r="G24" s="12" t="str">
        <f t="shared" si="2"/>
        <v>4.00/km</v>
      </c>
      <c r="H24" s="13">
        <f t="shared" si="3"/>
        <v>0.00981509259259259</v>
      </c>
      <c r="I24" s="13">
        <f>F24-INDEX($F$5:$F$167,MATCH(D24,$D$5:$D$167,0))</f>
        <v>0.006354351851851847</v>
      </c>
    </row>
    <row r="25" spans="1:9" ht="15" customHeight="1">
      <c r="A25" s="12">
        <v>21</v>
      </c>
      <c r="B25" s="47" t="s">
        <v>182</v>
      </c>
      <c r="C25" s="47" t="s">
        <v>183</v>
      </c>
      <c r="D25" s="12" t="s">
        <v>101</v>
      </c>
      <c r="E25" s="47" t="s">
        <v>95</v>
      </c>
      <c r="F25" s="28">
        <v>0.058732488425925926</v>
      </c>
      <c r="G25" s="12" t="str">
        <f t="shared" si="2"/>
        <v>4.01/km</v>
      </c>
      <c r="H25" s="13">
        <f t="shared" si="3"/>
        <v>0.009884537037037039</v>
      </c>
      <c r="I25" s="13">
        <f>F25-INDEX($F$5:$F$167,MATCH(D25,$D$5:$D$167,0))</f>
        <v>0.003336319444444444</v>
      </c>
    </row>
    <row r="26" spans="1:9" ht="15" customHeight="1">
      <c r="A26" s="12">
        <v>22</v>
      </c>
      <c r="B26" s="47" t="s">
        <v>184</v>
      </c>
      <c r="C26" s="47" t="s">
        <v>130</v>
      </c>
      <c r="D26" s="12" t="s">
        <v>97</v>
      </c>
      <c r="E26" s="47" t="s">
        <v>88</v>
      </c>
      <c r="F26" s="28">
        <v>0.058877164351851856</v>
      </c>
      <c r="G26" s="12" t="str">
        <f t="shared" si="2"/>
        <v>4.01/km</v>
      </c>
      <c r="H26" s="13">
        <f t="shared" si="3"/>
        <v>0.010029212962962969</v>
      </c>
      <c r="I26" s="13">
        <f>F26-INDEX($F$5:$F$167,MATCH(D26,$D$5:$D$167,0))</f>
        <v>0.0035157175925926015</v>
      </c>
    </row>
    <row r="27" spans="1:9" ht="15" customHeight="1">
      <c r="A27" s="12">
        <v>23</v>
      </c>
      <c r="B27" s="47" t="s">
        <v>185</v>
      </c>
      <c r="C27" s="47" t="s">
        <v>21</v>
      </c>
      <c r="D27" s="12" t="s">
        <v>97</v>
      </c>
      <c r="E27" s="47" t="s">
        <v>91</v>
      </c>
      <c r="F27" s="28">
        <v>0.05919547453703703</v>
      </c>
      <c r="G27" s="12" t="str">
        <f t="shared" si="2"/>
        <v>4.02/km</v>
      </c>
      <c r="H27" s="13">
        <f t="shared" si="3"/>
        <v>0.010347523148148144</v>
      </c>
      <c r="I27" s="13">
        <f>F27-INDEX($F$5:$F$167,MATCH(D27,$D$5:$D$167,0))</f>
        <v>0.0038340277777777765</v>
      </c>
    </row>
    <row r="28" spans="1:9" ht="15" customHeight="1">
      <c r="A28" s="12">
        <v>24</v>
      </c>
      <c r="B28" s="47" t="s">
        <v>186</v>
      </c>
      <c r="C28" s="47" t="s">
        <v>187</v>
      </c>
      <c r="D28" s="12" t="s">
        <v>92</v>
      </c>
      <c r="E28" s="47" t="s">
        <v>57</v>
      </c>
      <c r="F28" s="28">
        <v>0.05954849537037037</v>
      </c>
      <c r="G28" s="12" t="str">
        <f t="shared" si="2"/>
        <v>4.04/km</v>
      </c>
      <c r="H28" s="13">
        <f t="shared" si="3"/>
        <v>0.010700543981481486</v>
      </c>
      <c r="I28" s="13">
        <f>F28-INDEX($F$5:$F$167,MATCH(D28,$D$5:$D$167,0))</f>
        <v>0.006464305555555563</v>
      </c>
    </row>
    <row r="29" spans="1:9" ht="15" customHeight="1">
      <c r="A29" s="12">
        <v>25</v>
      </c>
      <c r="B29" s="47" t="s">
        <v>188</v>
      </c>
      <c r="C29" s="47" t="s">
        <v>39</v>
      </c>
      <c r="D29" s="12" t="s">
        <v>90</v>
      </c>
      <c r="E29" s="47" t="s">
        <v>174</v>
      </c>
      <c r="F29" s="28">
        <v>0.06004048611111112</v>
      </c>
      <c r="G29" s="12" t="str">
        <f t="shared" si="2"/>
        <v>4.06/km</v>
      </c>
      <c r="H29" s="13">
        <f t="shared" si="3"/>
        <v>0.01119253472222223</v>
      </c>
      <c r="I29" s="13">
        <f>F29-INDEX($F$5:$F$167,MATCH(D29,$D$5:$D$167,0))</f>
        <v>0.01119253472222223</v>
      </c>
    </row>
    <row r="30" spans="1:9" ht="15" customHeight="1">
      <c r="A30" s="12">
        <v>26</v>
      </c>
      <c r="B30" s="47" t="s">
        <v>189</v>
      </c>
      <c r="C30" s="47" t="s">
        <v>34</v>
      </c>
      <c r="D30" s="12" t="s">
        <v>90</v>
      </c>
      <c r="E30" s="47" t="s">
        <v>174</v>
      </c>
      <c r="F30" s="28">
        <v>0.06036449074074074</v>
      </c>
      <c r="G30" s="12" t="str">
        <f t="shared" si="2"/>
        <v>4.07/km</v>
      </c>
      <c r="H30" s="13">
        <f t="shared" si="3"/>
        <v>0.011516539351851852</v>
      </c>
      <c r="I30" s="13">
        <f>F30-INDEX($F$5:$F$167,MATCH(D30,$D$5:$D$167,0))</f>
        <v>0.011516539351851852</v>
      </c>
    </row>
    <row r="31" spans="1:9" ht="15" customHeight="1">
      <c r="A31" s="12">
        <v>27</v>
      </c>
      <c r="B31" s="47" t="s">
        <v>190</v>
      </c>
      <c r="C31" s="47" t="s">
        <v>14</v>
      </c>
      <c r="D31" s="12" t="s">
        <v>93</v>
      </c>
      <c r="E31" s="47" t="s">
        <v>160</v>
      </c>
      <c r="F31" s="28">
        <v>0.06085638888888889</v>
      </c>
      <c r="G31" s="12" t="str">
        <f t="shared" si="2"/>
        <v>4.09/km</v>
      </c>
      <c r="H31" s="13">
        <f t="shared" si="3"/>
        <v>0.012008437500000003</v>
      </c>
      <c r="I31" s="13">
        <f>F31-INDEX($F$5:$F$167,MATCH(D31,$D$5:$D$167,0))</f>
        <v>0.006562673611111104</v>
      </c>
    </row>
    <row r="32" spans="1:9" ht="15" customHeight="1">
      <c r="A32" s="12">
        <v>28</v>
      </c>
      <c r="B32" s="47" t="s">
        <v>191</v>
      </c>
      <c r="C32" s="47" t="s">
        <v>18</v>
      </c>
      <c r="D32" s="12" t="s">
        <v>92</v>
      </c>
      <c r="E32" s="47" t="s">
        <v>192</v>
      </c>
      <c r="F32" s="28">
        <v>0.06136277777777777</v>
      </c>
      <c r="G32" s="12" t="str">
        <f t="shared" si="2"/>
        <v>4.11/km</v>
      </c>
      <c r="H32" s="13">
        <f t="shared" si="3"/>
        <v>0.012514826388888886</v>
      </c>
      <c r="I32" s="13">
        <f>F32-INDEX($F$5:$F$167,MATCH(D32,$D$5:$D$167,0))</f>
        <v>0.008278587962962963</v>
      </c>
    </row>
    <row r="33" spans="1:9" ht="15" customHeight="1">
      <c r="A33" s="12">
        <v>29</v>
      </c>
      <c r="B33" s="47" t="s">
        <v>193</v>
      </c>
      <c r="C33" s="47" t="s">
        <v>194</v>
      </c>
      <c r="D33" s="12" t="s">
        <v>97</v>
      </c>
      <c r="E33" s="47" t="s">
        <v>295</v>
      </c>
      <c r="F33" s="28">
        <v>0.06166659722222222</v>
      </c>
      <c r="G33" s="12" t="str">
        <f aca="true" t="shared" si="4" ref="G33:G42">TEXT(INT((HOUR(F33)*3600+MINUTE(F33)*60+SECOND(F33))/$I$3/60),"0")&amp;"."&amp;TEXT(MOD((HOUR(F33)*3600+MINUTE(F33)*60+SECOND(F33))/$I$3,60),"00")&amp;"/km"</f>
        <v>4.13/km</v>
      </c>
      <c r="H33" s="13">
        <f aca="true" t="shared" si="5" ref="H33:H42">F33-$F$5</f>
        <v>0.012818645833333336</v>
      </c>
      <c r="I33" s="13">
        <f>F33-INDEX($F$5:$F$167,MATCH(D33,$D$5:$D$167,0))</f>
        <v>0.006305150462962969</v>
      </c>
    </row>
    <row r="34" spans="1:9" ht="15" customHeight="1">
      <c r="A34" s="12">
        <v>30</v>
      </c>
      <c r="B34" s="47" t="s">
        <v>195</v>
      </c>
      <c r="C34" s="47" t="s">
        <v>28</v>
      </c>
      <c r="D34" s="12" t="s">
        <v>97</v>
      </c>
      <c r="E34" s="47" t="s">
        <v>196</v>
      </c>
      <c r="F34" s="28">
        <v>0.061863368055555555</v>
      </c>
      <c r="G34" s="12" t="str">
        <f t="shared" si="4"/>
        <v>4.13/km</v>
      </c>
      <c r="H34" s="13">
        <f t="shared" si="5"/>
        <v>0.013015416666666668</v>
      </c>
      <c r="I34" s="13">
        <f>F34-INDEX($F$5:$F$167,MATCH(D34,$D$5:$D$167,0))</f>
        <v>0.006501921296296301</v>
      </c>
    </row>
    <row r="35" spans="1:9" ht="15" customHeight="1">
      <c r="A35" s="12">
        <v>31</v>
      </c>
      <c r="B35" s="47" t="s">
        <v>197</v>
      </c>
      <c r="C35" s="47" t="s">
        <v>198</v>
      </c>
      <c r="D35" s="12" t="s">
        <v>101</v>
      </c>
      <c r="E35" s="47" t="s">
        <v>199</v>
      </c>
      <c r="F35" s="28">
        <v>0.06194149305555555</v>
      </c>
      <c r="G35" s="12" t="str">
        <f t="shared" si="4"/>
        <v>4.14/km</v>
      </c>
      <c r="H35" s="13">
        <f t="shared" si="5"/>
        <v>0.013093541666666667</v>
      </c>
      <c r="I35" s="13">
        <f>F35-INDEX($F$5:$F$167,MATCH(D35,$D$5:$D$167,0))</f>
        <v>0.0065453240740740715</v>
      </c>
    </row>
    <row r="36" spans="1:9" ht="15" customHeight="1">
      <c r="A36" s="12">
        <v>32</v>
      </c>
      <c r="B36" s="47" t="s">
        <v>200</v>
      </c>
      <c r="C36" s="47" t="s">
        <v>201</v>
      </c>
      <c r="D36" s="12" t="s">
        <v>101</v>
      </c>
      <c r="E36" s="47" t="s">
        <v>100</v>
      </c>
      <c r="F36" s="28">
        <v>0.06249417824074074</v>
      </c>
      <c r="G36" s="12" t="str">
        <f t="shared" si="4"/>
        <v>4.16/km</v>
      </c>
      <c r="H36" s="13">
        <f t="shared" si="5"/>
        <v>0.01364622685185185</v>
      </c>
      <c r="I36" s="13">
        <f>F36-INDEX($F$5:$F$167,MATCH(D36,$D$5:$D$167,0))</f>
        <v>0.007098009259259255</v>
      </c>
    </row>
    <row r="37" spans="1:9" ht="15" customHeight="1">
      <c r="A37" s="12">
        <v>33</v>
      </c>
      <c r="B37" s="47" t="s">
        <v>106</v>
      </c>
      <c r="C37" s="47" t="s">
        <v>30</v>
      </c>
      <c r="D37" s="12" t="s">
        <v>93</v>
      </c>
      <c r="E37" s="47" t="s">
        <v>91</v>
      </c>
      <c r="F37" s="28">
        <v>0.06268804398148148</v>
      </c>
      <c r="G37" s="12" t="str">
        <f t="shared" si="4"/>
        <v>4.17/km</v>
      </c>
      <c r="H37" s="13">
        <f t="shared" si="5"/>
        <v>0.013840092592592591</v>
      </c>
      <c r="I37" s="13">
        <f>F37-INDEX($F$5:$F$167,MATCH(D37,$D$5:$D$167,0))</f>
        <v>0.008394328703703692</v>
      </c>
    </row>
    <row r="38" spans="1:9" ht="15" customHeight="1">
      <c r="A38" s="12">
        <v>34</v>
      </c>
      <c r="B38" s="47" t="s">
        <v>202</v>
      </c>
      <c r="C38" s="47" t="s">
        <v>34</v>
      </c>
      <c r="D38" s="12" t="s">
        <v>101</v>
      </c>
      <c r="E38" s="47" t="s">
        <v>63</v>
      </c>
      <c r="F38" s="28">
        <v>0.06273434027777779</v>
      </c>
      <c r="G38" s="12" t="str">
        <f t="shared" si="4"/>
        <v>4.17/km</v>
      </c>
      <c r="H38" s="13">
        <f t="shared" si="5"/>
        <v>0.0138863888888889</v>
      </c>
      <c r="I38" s="13">
        <f>F38-INDEX($F$5:$F$167,MATCH(D38,$D$5:$D$167,0))</f>
        <v>0.0073381712962963044</v>
      </c>
    </row>
    <row r="39" spans="1:9" ht="15" customHeight="1">
      <c r="A39" s="12">
        <v>35</v>
      </c>
      <c r="B39" s="47" t="s">
        <v>203</v>
      </c>
      <c r="C39" s="47" t="s">
        <v>29</v>
      </c>
      <c r="D39" s="12" t="s">
        <v>92</v>
      </c>
      <c r="E39" s="47" t="s">
        <v>65</v>
      </c>
      <c r="F39" s="28">
        <v>0.0628646412037037</v>
      </c>
      <c r="G39" s="12" t="str">
        <f t="shared" si="4"/>
        <v>4.17/km</v>
      </c>
      <c r="H39" s="13">
        <f t="shared" si="5"/>
        <v>0.014016689814814819</v>
      </c>
      <c r="I39" s="13">
        <f>F39-INDEX($F$5:$F$167,MATCH(D39,$D$5:$D$167,0))</f>
        <v>0.009780451388888896</v>
      </c>
    </row>
    <row r="40" spans="1:9" ht="15" customHeight="1">
      <c r="A40" s="12">
        <v>36</v>
      </c>
      <c r="B40" s="47" t="s">
        <v>204</v>
      </c>
      <c r="C40" s="47" t="s">
        <v>148</v>
      </c>
      <c r="D40" s="12" t="s">
        <v>97</v>
      </c>
      <c r="E40" s="47" t="s">
        <v>205</v>
      </c>
      <c r="F40" s="28">
        <v>0.06346063657407407</v>
      </c>
      <c r="G40" s="12" t="str">
        <f t="shared" si="4"/>
        <v>4.20/km</v>
      </c>
      <c r="H40" s="13">
        <f t="shared" si="5"/>
        <v>0.01461268518518518</v>
      </c>
      <c r="I40" s="13">
        <f>F40-INDEX($F$5:$F$167,MATCH(D40,$D$5:$D$167,0))</f>
        <v>0.008099189814814813</v>
      </c>
    </row>
    <row r="41" spans="1:9" ht="15" customHeight="1">
      <c r="A41" s="12">
        <v>37</v>
      </c>
      <c r="B41" s="47" t="s">
        <v>206</v>
      </c>
      <c r="C41" s="47" t="s">
        <v>27</v>
      </c>
      <c r="D41" s="12" t="s">
        <v>97</v>
      </c>
      <c r="E41" s="47" t="s">
        <v>207</v>
      </c>
      <c r="F41" s="28">
        <v>0.06350403935185185</v>
      </c>
      <c r="G41" s="12" t="str">
        <f t="shared" si="4"/>
        <v>4.20/km</v>
      </c>
      <c r="H41" s="13">
        <f t="shared" si="5"/>
        <v>0.014656087962962965</v>
      </c>
      <c r="I41" s="13">
        <f>F41-INDEX($F$5:$F$167,MATCH(D41,$D$5:$D$167,0))</f>
        <v>0.008142592592592597</v>
      </c>
    </row>
    <row r="42" spans="1:9" ht="15" customHeight="1">
      <c r="A42" s="12">
        <v>38</v>
      </c>
      <c r="B42" s="47" t="s">
        <v>208</v>
      </c>
      <c r="C42" s="47" t="s">
        <v>41</v>
      </c>
      <c r="D42" s="12" t="s">
        <v>101</v>
      </c>
      <c r="E42" s="47" t="s">
        <v>95</v>
      </c>
      <c r="F42" s="28">
        <v>0.06363425925925927</v>
      </c>
      <c r="G42" s="12" t="str">
        <f t="shared" si="4"/>
        <v>4.21/km</v>
      </c>
      <c r="H42" s="13">
        <f t="shared" si="5"/>
        <v>0.014786307870370378</v>
      </c>
      <c r="I42" s="13">
        <f>F42-INDEX($F$5:$F$167,MATCH(D42,$D$5:$D$167,0))</f>
        <v>0.008238090277777783</v>
      </c>
    </row>
    <row r="43" spans="1:9" ht="15" customHeight="1">
      <c r="A43" s="12">
        <v>39</v>
      </c>
      <c r="B43" s="47" t="s">
        <v>209</v>
      </c>
      <c r="C43" s="47" t="s">
        <v>158</v>
      </c>
      <c r="D43" s="12" t="s">
        <v>101</v>
      </c>
      <c r="E43" s="47" t="s">
        <v>100</v>
      </c>
      <c r="F43" s="28">
        <v>0.06378762731481481</v>
      </c>
      <c r="G43" s="12" t="str">
        <f aca="true" t="shared" si="6" ref="G43:G106">TEXT(INT((HOUR(F43)*3600+MINUTE(F43)*60+SECOND(F43))/$I$3/60),"0")&amp;"."&amp;TEXT(MOD((HOUR(F43)*3600+MINUTE(F43)*60+SECOND(F43))/$I$3,60),"00")&amp;"/km"</f>
        <v>4.21/km</v>
      </c>
      <c r="H43" s="13">
        <f aca="true" t="shared" si="7" ref="H43:H106">F43-$F$5</f>
        <v>0.014939675925925926</v>
      </c>
      <c r="I43" s="13">
        <f>F43-INDEX($F$5:$F$167,MATCH(D43,$D$5:$D$167,0))</f>
        <v>0.00839145833333333</v>
      </c>
    </row>
    <row r="44" spans="1:9" ht="15" customHeight="1">
      <c r="A44" s="12">
        <v>40</v>
      </c>
      <c r="B44" s="47" t="s">
        <v>157</v>
      </c>
      <c r="C44" s="47" t="s">
        <v>19</v>
      </c>
      <c r="D44" s="12" t="s">
        <v>93</v>
      </c>
      <c r="E44" s="47" t="s">
        <v>160</v>
      </c>
      <c r="F44" s="28">
        <v>0.06390914351851852</v>
      </c>
      <c r="G44" s="12" t="str">
        <f t="shared" si="6"/>
        <v>4.22/km</v>
      </c>
      <c r="H44" s="13">
        <f t="shared" si="7"/>
        <v>0.015061192129629634</v>
      </c>
      <c r="I44" s="13">
        <f>F44-INDEX($F$5:$F$167,MATCH(D44,$D$5:$D$167,0))</f>
        <v>0.009615428240740735</v>
      </c>
    </row>
    <row r="45" spans="1:9" ht="15" customHeight="1">
      <c r="A45" s="12">
        <v>41</v>
      </c>
      <c r="B45" s="47" t="s">
        <v>124</v>
      </c>
      <c r="C45" s="47" t="s">
        <v>29</v>
      </c>
      <c r="D45" s="12" t="s">
        <v>97</v>
      </c>
      <c r="E45" s="47" t="s">
        <v>107</v>
      </c>
      <c r="F45" s="28">
        <v>0.06394820601851851</v>
      </c>
      <c r="G45" s="12" t="str">
        <f t="shared" si="6"/>
        <v>4.22/km</v>
      </c>
      <c r="H45" s="13">
        <f t="shared" si="7"/>
        <v>0.015100254629629627</v>
      </c>
      <c r="I45" s="13">
        <f>F45-INDEX($F$5:$F$167,MATCH(D45,$D$5:$D$167,0))</f>
        <v>0.00858675925925926</v>
      </c>
    </row>
    <row r="46" spans="1:9" ht="15" customHeight="1">
      <c r="A46" s="12">
        <v>42</v>
      </c>
      <c r="B46" s="47" t="s">
        <v>210</v>
      </c>
      <c r="C46" s="47" t="s">
        <v>211</v>
      </c>
      <c r="D46" s="12" t="s">
        <v>105</v>
      </c>
      <c r="E46" s="47" t="s">
        <v>212</v>
      </c>
      <c r="F46" s="28">
        <v>0.06397569444444444</v>
      </c>
      <c r="G46" s="12" t="str">
        <f t="shared" si="6"/>
        <v>4.22/km</v>
      </c>
      <c r="H46" s="13">
        <f t="shared" si="7"/>
        <v>0.015127743055555552</v>
      </c>
      <c r="I46" s="13">
        <f>F46-INDEX($F$5:$F$167,MATCH(D46,$D$5:$D$167,0))</f>
        <v>0</v>
      </c>
    </row>
    <row r="47" spans="1:9" ht="15" customHeight="1">
      <c r="A47" s="12">
        <v>43</v>
      </c>
      <c r="B47" s="47" t="s">
        <v>213</v>
      </c>
      <c r="C47" s="47" t="s">
        <v>214</v>
      </c>
      <c r="D47" s="12" t="s">
        <v>99</v>
      </c>
      <c r="E47" s="47" t="s">
        <v>118</v>
      </c>
      <c r="F47" s="28">
        <v>0.06427373842592593</v>
      </c>
      <c r="G47" s="12" t="str">
        <f t="shared" si="6"/>
        <v>4.23/km</v>
      </c>
      <c r="H47" s="13">
        <f t="shared" si="7"/>
        <v>0.015425787037037043</v>
      </c>
      <c r="I47" s="13">
        <f>F47-INDEX($F$5:$F$167,MATCH(D47,$D$5:$D$167,0))</f>
        <v>0.0119650462962963</v>
      </c>
    </row>
    <row r="48" spans="1:9" ht="15" customHeight="1">
      <c r="A48" s="12">
        <v>44</v>
      </c>
      <c r="B48" s="47" t="s">
        <v>215</v>
      </c>
      <c r="C48" s="47" t="s">
        <v>23</v>
      </c>
      <c r="D48" s="12" t="s">
        <v>99</v>
      </c>
      <c r="E48" s="47" t="s">
        <v>59</v>
      </c>
      <c r="F48" s="28">
        <v>0.06451391203703703</v>
      </c>
      <c r="G48" s="12" t="str">
        <f t="shared" si="6"/>
        <v>4.24/km</v>
      </c>
      <c r="H48" s="13">
        <f t="shared" si="7"/>
        <v>0.015665960648148146</v>
      </c>
      <c r="I48" s="13">
        <f>F48-INDEX($F$5:$F$167,MATCH(D48,$D$5:$D$167,0))</f>
        <v>0.012205219907407402</v>
      </c>
    </row>
    <row r="49" spans="1:9" ht="15" customHeight="1">
      <c r="A49" s="12">
        <v>45</v>
      </c>
      <c r="B49" s="47" t="s">
        <v>216</v>
      </c>
      <c r="C49" s="47" t="s">
        <v>14</v>
      </c>
      <c r="D49" s="12" t="s">
        <v>101</v>
      </c>
      <c r="E49" s="47" t="s">
        <v>217</v>
      </c>
      <c r="F49" s="28">
        <v>0.06461232638888889</v>
      </c>
      <c r="G49" s="12" t="str">
        <f t="shared" si="6"/>
        <v>4.25/km</v>
      </c>
      <c r="H49" s="13">
        <f t="shared" si="7"/>
        <v>0.015764375000000004</v>
      </c>
      <c r="I49" s="13">
        <f>F49-INDEX($F$5:$F$167,MATCH(D49,$D$5:$D$167,0))</f>
        <v>0.009216157407407409</v>
      </c>
    </row>
    <row r="50" spans="1:9" ht="15" customHeight="1">
      <c r="A50" s="12">
        <v>46</v>
      </c>
      <c r="B50" s="47" t="s">
        <v>136</v>
      </c>
      <c r="C50" s="47" t="s">
        <v>27</v>
      </c>
      <c r="D50" s="12" t="s">
        <v>92</v>
      </c>
      <c r="E50" s="47" t="s">
        <v>60</v>
      </c>
      <c r="F50" s="28">
        <v>0.06474540509259259</v>
      </c>
      <c r="G50" s="12" t="str">
        <f t="shared" si="6"/>
        <v>4.25/km</v>
      </c>
      <c r="H50" s="13">
        <f t="shared" si="7"/>
        <v>0.015897453703703705</v>
      </c>
      <c r="I50" s="13">
        <f>F50-INDEX($F$5:$F$167,MATCH(D50,$D$5:$D$167,0))</f>
        <v>0.011661215277777782</v>
      </c>
    </row>
    <row r="51" spans="1:9" ht="15" customHeight="1">
      <c r="A51" s="12">
        <v>47</v>
      </c>
      <c r="B51" s="47" t="s">
        <v>218</v>
      </c>
      <c r="C51" s="47" t="s">
        <v>30</v>
      </c>
      <c r="D51" s="12" t="s">
        <v>99</v>
      </c>
      <c r="E51" s="47" t="s">
        <v>219</v>
      </c>
      <c r="F51" s="28">
        <v>0.0651852199074074</v>
      </c>
      <c r="G51" s="12" t="str">
        <f t="shared" si="6"/>
        <v>4.27/km</v>
      </c>
      <c r="H51" s="13">
        <f t="shared" si="7"/>
        <v>0.016337268518518515</v>
      </c>
      <c r="I51" s="13">
        <f>F51-INDEX($F$5:$F$167,MATCH(D51,$D$5:$D$167,0))</f>
        <v>0.012876527777777771</v>
      </c>
    </row>
    <row r="52" spans="1:9" ht="15" customHeight="1">
      <c r="A52" s="12">
        <v>48</v>
      </c>
      <c r="B52" s="47" t="s">
        <v>220</v>
      </c>
      <c r="C52" s="47" t="s">
        <v>27</v>
      </c>
      <c r="D52" s="12" t="s">
        <v>92</v>
      </c>
      <c r="E52" s="47" t="s">
        <v>221</v>
      </c>
      <c r="F52" s="28">
        <v>0.06521994212962963</v>
      </c>
      <c r="G52" s="12" t="str">
        <f t="shared" si="6"/>
        <v>4.27/km</v>
      </c>
      <c r="H52" s="13">
        <f t="shared" si="7"/>
        <v>0.016371990740740743</v>
      </c>
      <c r="I52" s="13">
        <f>F52-INDEX($F$5:$F$167,MATCH(D52,$D$5:$D$167,0))</f>
        <v>0.01213575231481482</v>
      </c>
    </row>
    <row r="53" spans="1:9" ht="15" customHeight="1">
      <c r="A53" s="12">
        <v>49</v>
      </c>
      <c r="B53" s="47" t="s">
        <v>222</v>
      </c>
      <c r="C53" s="47" t="s">
        <v>135</v>
      </c>
      <c r="D53" s="12" t="s">
        <v>92</v>
      </c>
      <c r="E53" s="47" t="s">
        <v>171</v>
      </c>
      <c r="F53" s="28">
        <v>0.0652344212962963</v>
      </c>
      <c r="G53" s="12" t="str">
        <f t="shared" si="6"/>
        <v>4.27/km</v>
      </c>
      <c r="H53" s="13">
        <f t="shared" si="7"/>
        <v>0.016386469907407407</v>
      </c>
      <c r="I53" s="13">
        <f>F53-INDEX($F$5:$F$167,MATCH(D53,$D$5:$D$167,0))</f>
        <v>0.012150231481481484</v>
      </c>
    </row>
    <row r="54" spans="1:9" ht="15" customHeight="1">
      <c r="A54" s="12">
        <v>50</v>
      </c>
      <c r="B54" s="47" t="s">
        <v>223</v>
      </c>
      <c r="C54" s="47" t="s">
        <v>21</v>
      </c>
      <c r="D54" s="12" t="s">
        <v>99</v>
      </c>
      <c r="E54" s="47" t="s">
        <v>171</v>
      </c>
      <c r="F54" s="28">
        <v>0.06532122685185186</v>
      </c>
      <c r="G54" s="12" t="str">
        <f t="shared" si="6"/>
        <v>4.28/km</v>
      </c>
      <c r="H54" s="13">
        <f t="shared" si="7"/>
        <v>0.016473275462962976</v>
      </c>
      <c r="I54" s="13">
        <f>F54-INDEX($F$5:$F$167,MATCH(D54,$D$5:$D$167,0))</f>
        <v>0.013012534722222233</v>
      </c>
    </row>
    <row r="55" spans="1:9" ht="15" customHeight="1">
      <c r="A55" s="12">
        <v>51</v>
      </c>
      <c r="B55" s="47" t="s">
        <v>85</v>
      </c>
      <c r="C55" s="47" t="s">
        <v>25</v>
      </c>
      <c r="D55" s="12" t="s">
        <v>99</v>
      </c>
      <c r="E55" s="47" t="s">
        <v>65</v>
      </c>
      <c r="F55" s="28">
        <v>0.06537621527777777</v>
      </c>
      <c r="G55" s="12" t="str">
        <f t="shared" si="6"/>
        <v>4.28/km</v>
      </c>
      <c r="H55" s="13">
        <f t="shared" si="7"/>
        <v>0.016528263888888887</v>
      </c>
      <c r="I55" s="13">
        <f>F55-INDEX($F$5:$F$167,MATCH(D55,$D$5:$D$167,0))</f>
        <v>0.013067523148148144</v>
      </c>
    </row>
    <row r="56" spans="1:9" ht="15" customHeight="1">
      <c r="A56" s="12">
        <v>52</v>
      </c>
      <c r="B56" s="47" t="s">
        <v>55</v>
      </c>
      <c r="C56" s="47" t="s">
        <v>26</v>
      </c>
      <c r="D56" s="12" t="s">
        <v>97</v>
      </c>
      <c r="E56" s="47" t="s">
        <v>65</v>
      </c>
      <c r="F56" s="28">
        <v>0.06537914351851852</v>
      </c>
      <c r="G56" s="12" t="str">
        <f t="shared" si="6"/>
        <v>4.28/km</v>
      </c>
      <c r="H56" s="13">
        <f t="shared" si="7"/>
        <v>0.016531192129629634</v>
      </c>
      <c r="I56" s="13">
        <f>F56-INDEX($F$5:$F$167,MATCH(D56,$D$5:$D$167,0))</f>
        <v>0.010017696759259266</v>
      </c>
    </row>
    <row r="57" spans="1:9" ht="15" customHeight="1">
      <c r="A57" s="12">
        <v>53</v>
      </c>
      <c r="B57" s="47" t="s">
        <v>138</v>
      </c>
      <c r="C57" s="47" t="s">
        <v>23</v>
      </c>
      <c r="D57" s="12" t="s">
        <v>101</v>
      </c>
      <c r="E57" s="47" t="s">
        <v>65</v>
      </c>
      <c r="F57" s="28">
        <v>0.06550642361111111</v>
      </c>
      <c r="G57" s="12" t="str">
        <f t="shared" si="6"/>
        <v>4.28/km</v>
      </c>
      <c r="H57" s="13">
        <f t="shared" si="7"/>
        <v>0.016658472222222227</v>
      </c>
      <c r="I57" s="13">
        <f>F57-INDEX($F$5:$F$167,MATCH(D57,$D$5:$D$167,0))</f>
        <v>0.010110254629629632</v>
      </c>
    </row>
    <row r="58" spans="1:9" ht="15" customHeight="1">
      <c r="A58" s="12">
        <v>54</v>
      </c>
      <c r="B58" s="47" t="s">
        <v>109</v>
      </c>
      <c r="C58" s="47" t="s">
        <v>14</v>
      </c>
      <c r="D58" s="12" t="s">
        <v>93</v>
      </c>
      <c r="E58" s="47" t="s">
        <v>95</v>
      </c>
      <c r="F58" s="28">
        <v>0.0659433449074074</v>
      </c>
      <c r="G58" s="12" t="str">
        <f t="shared" si="6"/>
        <v>4.30/km</v>
      </c>
      <c r="H58" s="13">
        <f t="shared" si="7"/>
        <v>0.017095393518518513</v>
      </c>
      <c r="I58" s="13">
        <f>F58-INDEX($F$5:$F$167,MATCH(D58,$D$5:$D$167,0))</f>
        <v>0.011649629629629614</v>
      </c>
    </row>
    <row r="59" spans="1:9" ht="15" customHeight="1">
      <c r="A59" s="12">
        <v>55</v>
      </c>
      <c r="B59" s="47" t="s">
        <v>67</v>
      </c>
      <c r="C59" s="47" t="s">
        <v>68</v>
      </c>
      <c r="D59" s="12" t="s">
        <v>101</v>
      </c>
      <c r="E59" s="47" t="s">
        <v>65</v>
      </c>
      <c r="F59" s="28">
        <v>0.06595782407407408</v>
      </c>
      <c r="G59" s="12" t="str">
        <f t="shared" si="6"/>
        <v>4.30/km</v>
      </c>
      <c r="H59" s="13">
        <f t="shared" si="7"/>
        <v>0.01710987268518519</v>
      </c>
      <c r="I59" s="13">
        <f>F59-INDEX($F$5:$F$167,MATCH(D59,$D$5:$D$167,0))</f>
        <v>0.010561655092592596</v>
      </c>
    </row>
    <row r="60" spans="1:9" ht="15" customHeight="1">
      <c r="A60" s="12">
        <v>56</v>
      </c>
      <c r="B60" s="47" t="s">
        <v>70</v>
      </c>
      <c r="C60" s="47" t="s">
        <v>43</v>
      </c>
      <c r="D60" s="12" t="s">
        <v>97</v>
      </c>
      <c r="E60" s="47" t="s">
        <v>113</v>
      </c>
      <c r="F60" s="28">
        <v>0.06603016203703703</v>
      </c>
      <c r="G60" s="12" t="str">
        <f t="shared" si="6"/>
        <v>4.30/km</v>
      </c>
      <c r="H60" s="13">
        <f t="shared" si="7"/>
        <v>0.017182210648148143</v>
      </c>
      <c r="I60" s="13">
        <f>F60-INDEX($F$5:$F$167,MATCH(D60,$D$5:$D$167,0))</f>
        <v>0.010668715277777775</v>
      </c>
    </row>
    <row r="61" spans="1:9" ht="15" customHeight="1">
      <c r="A61" s="12">
        <v>57</v>
      </c>
      <c r="B61" s="47" t="s">
        <v>224</v>
      </c>
      <c r="C61" s="47" t="s">
        <v>156</v>
      </c>
      <c r="D61" s="12" t="s">
        <v>99</v>
      </c>
      <c r="E61" s="47" t="s">
        <v>125</v>
      </c>
      <c r="F61" s="28">
        <v>0.06632819444444445</v>
      </c>
      <c r="G61" s="12" t="str">
        <f t="shared" si="6"/>
        <v>4.32/km</v>
      </c>
      <c r="H61" s="13">
        <f t="shared" si="7"/>
        <v>0.01748024305555556</v>
      </c>
      <c r="I61" s="13">
        <f>F61-INDEX($F$5:$F$167,MATCH(D61,$D$5:$D$167,0))</f>
        <v>0.014019502314814816</v>
      </c>
    </row>
    <row r="62" spans="1:9" ht="15" customHeight="1">
      <c r="A62" s="12">
        <v>58</v>
      </c>
      <c r="B62" s="47" t="s">
        <v>66</v>
      </c>
      <c r="C62" s="47" t="s">
        <v>35</v>
      </c>
      <c r="D62" s="12" t="s">
        <v>225</v>
      </c>
      <c r="E62" s="47" t="s">
        <v>95</v>
      </c>
      <c r="F62" s="28">
        <v>0.06645266203703704</v>
      </c>
      <c r="G62" s="12" t="str">
        <f t="shared" si="6"/>
        <v>4.32/km</v>
      </c>
      <c r="H62" s="13">
        <f t="shared" si="7"/>
        <v>0.01760471064814815</v>
      </c>
      <c r="I62" s="13">
        <f>F62-INDEX($F$5:$F$167,MATCH(D62,$D$5:$D$167,0))</f>
        <v>0</v>
      </c>
    </row>
    <row r="63" spans="1:9" ht="15" customHeight="1">
      <c r="A63" s="12">
        <v>59</v>
      </c>
      <c r="B63" s="47" t="s">
        <v>74</v>
      </c>
      <c r="C63" s="47" t="s">
        <v>33</v>
      </c>
      <c r="D63" s="12" t="s">
        <v>99</v>
      </c>
      <c r="E63" s="47" t="s">
        <v>63</v>
      </c>
      <c r="F63" s="28">
        <v>0.06650472222222222</v>
      </c>
      <c r="G63" s="12" t="str">
        <f t="shared" si="6"/>
        <v>4.32/km</v>
      </c>
      <c r="H63" s="13">
        <f t="shared" si="7"/>
        <v>0.017656770833333328</v>
      </c>
      <c r="I63" s="13">
        <f>F63-INDEX($F$5:$F$167,MATCH(D63,$D$5:$D$167,0))</f>
        <v>0.014196030092592585</v>
      </c>
    </row>
    <row r="64" spans="1:9" ht="15" customHeight="1">
      <c r="A64" s="12">
        <v>60</v>
      </c>
      <c r="B64" s="47" t="s">
        <v>226</v>
      </c>
      <c r="C64" s="47" t="s">
        <v>48</v>
      </c>
      <c r="D64" s="12" t="s">
        <v>101</v>
      </c>
      <c r="E64" s="47" t="s">
        <v>59</v>
      </c>
      <c r="F64" s="28">
        <v>0.06669278935185186</v>
      </c>
      <c r="G64" s="12" t="str">
        <f t="shared" si="6"/>
        <v>4.33/km</v>
      </c>
      <c r="H64" s="13">
        <f t="shared" si="7"/>
        <v>0.01784483796296297</v>
      </c>
      <c r="I64" s="13">
        <f>F64-INDEX($F$5:$F$167,MATCH(D64,$D$5:$D$167,0))</f>
        <v>0.011296620370370374</v>
      </c>
    </row>
    <row r="65" spans="1:9" ht="15" customHeight="1">
      <c r="A65" s="12">
        <v>61</v>
      </c>
      <c r="B65" s="47" t="s">
        <v>227</v>
      </c>
      <c r="C65" s="47" t="s">
        <v>38</v>
      </c>
      <c r="D65" s="12" t="s">
        <v>99</v>
      </c>
      <c r="E65" s="47" t="s">
        <v>95</v>
      </c>
      <c r="F65" s="28">
        <v>0.06671596064814815</v>
      </c>
      <c r="G65" s="12" t="str">
        <f t="shared" si="6"/>
        <v>4.33/km</v>
      </c>
      <c r="H65" s="13">
        <f t="shared" si="7"/>
        <v>0.017868009259259264</v>
      </c>
      <c r="I65" s="13">
        <f>F65-INDEX($F$5:$F$167,MATCH(D65,$D$5:$D$167,0))</f>
        <v>0.01440726851851852</v>
      </c>
    </row>
    <row r="66" spans="1:9" ht="15" customHeight="1">
      <c r="A66" s="12">
        <v>62</v>
      </c>
      <c r="B66" s="47" t="s">
        <v>228</v>
      </c>
      <c r="C66" s="47" t="s">
        <v>14</v>
      </c>
      <c r="D66" s="12" t="s">
        <v>93</v>
      </c>
      <c r="E66" s="47" t="s">
        <v>113</v>
      </c>
      <c r="F66" s="28">
        <v>0.06680854166666667</v>
      </c>
      <c r="G66" s="12" t="str">
        <f t="shared" si="6"/>
        <v>4.34/km</v>
      </c>
      <c r="H66" s="13">
        <f t="shared" si="7"/>
        <v>0.01796059027777778</v>
      </c>
      <c r="I66" s="13">
        <f>F66-INDEX($F$5:$F$167,MATCH(D66,$D$5:$D$167,0))</f>
        <v>0.01251482638888888</v>
      </c>
    </row>
    <row r="67" spans="1:9" ht="15" customHeight="1">
      <c r="A67" s="12">
        <v>63</v>
      </c>
      <c r="B67" s="47" t="s">
        <v>71</v>
      </c>
      <c r="C67" s="47" t="s">
        <v>21</v>
      </c>
      <c r="D67" s="12" t="s">
        <v>101</v>
      </c>
      <c r="E67" s="47" t="s">
        <v>63</v>
      </c>
      <c r="F67" s="28">
        <v>0.06684905092592593</v>
      </c>
      <c r="G67" s="12" t="str">
        <f t="shared" si="6"/>
        <v>4.34/km</v>
      </c>
      <c r="H67" s="13">
        <f t="shared" si="7"/>
        <v>0.01800109953703704</v>
      </c>
      <c r="I67" s="13">
        <f>F67-INDEX($F$5:$F$167,MATCH(D67,$D$5:$D$167,0))</f>
        <v>0.011452881944444444</v>
      </c>
    </row>
    <row r="68" spans="1:9" ht="15" customHeight="1">
      <c r="A68" s="12">
        <v>64</v>
      </c>
      <c r="B68" s="47" t="s">
        <v>141</v>
      </c>
      <c r="C68" s="47" t="s">
        <v>19</v>
      </c>
      <c r="D68" s="12" t="s">
        <v>101</v>
      </c>
      <c r="E68" s="47" t="s">
        <v>63</v>
      </c>
      <c r="F68" s="28">
        <v>0.06724547453703704</v>
      </c>
      <c r="G68" s="12" t="str">
        <f t="shared" si="6"/>
        <v>4.35/km</v>
      </c>
      <c r="H68" s="13">
        <f t="shared" si="7"/>
        <v>0.018397523148148152</v>
      </c>
      <c r="I68" s="13">
        <f>F68-INDEX($F$5:$F$167,MATCH(D68,$D$5:$D$167,0))</f>
        <v>0.011849305555555557</v>
      </c>
    </row>
    <row r="69" spans="1:9" ht="15" customHeight="1">
      <c r="A69" s="12">
        <v>65</v>
      </c>
      <c r="B69" s="47" t="s">
        <v>229</v>
      </c>
      <c r="C69" s="47" t="s">
        <v>145</v>
      </c>
      <c r="D69" s="12" t="s">
        <v>110</v>
      </c>
      <c r="E69" s="47" t="s">
        <v>94</v>
      </c>
      <c r="F69" s="28">
        <v>0.06725439814814815</v>
      </c>
      <c r="G69" s="12" t="str">
        <f t="shared" si="6"/>
        <v>4.35/km</v>
      </c>
      <c r="H69" s="13">
        <f t="shared" si="7"/>
        <v>0.018406446759259266</v>
      </c>
      <c r="I69" s="13">
        <f>F69-INDEX($F$5:$F$167,MATCH(D69,$D$5:$D$167,0))</f>
        <v>0</v>
      </c>
    </row>
    <row r="70" spans="1:9" ht="15" customHeight="1">
      <c r="A70" s="12">
        <v>66</v>
      </c>
      <c r="B70" s="47" t="s">
        <v>230</v>
      </c>
      <c r="C70" s="47" t="s">
        <v>36</v>
      </c>
      <c r="D70" s="12" t="s">
        <v>99</v>
      </c>
      <c r="E70" s="47" t="s">
        <v>165</v>
      </c>
      <c r="F70" s="28">
        <v>0.06741040509259259</v>
      </c>
      <c r="G70" s="12" t="str">
        <f t="shared" si="6"/>
        <v>4.36/km</v>
      </c>
      <c r="H70" s="13">
        <f t="shared" si="7"/>
        <v>0.018562453703703706</v>
      </c>
      <c r="I70" s="13">
        <f>F70-INDEX($F$5:$F$167,MATCH(D70,$D$5:$D$167,0))</f>
        <v>0.015101712962962963</v>
      </c>
    </row>
    <row r="71" spans="1:9" ht="15" customHeight="1">
      <c r="A71" s="12">
        <v>67</v>
      </c>
      <c r="B71" s="47" t="s">
        <v>231</v>
      </c>
      <c r="C71" s="47" t="s">
        <v>129</v>
      </c>
      <c r="D71" s="12" t="s">
        <v>92</v>
      </c>
      <c r="E71" s="47" t="s">
        <v>65</v>
      </c>
      <c r="F71" s="28">
        <v>0.06748274305555556</v>
      </c>
      <c r="G71" s="12" t="str">
        <f t="shared" si="6"/>
        <v>4.36/km</v>
      </c>
      <c r="H71" s="13">
        <f t="shared" si="7"/>
        <v>0.01863479166666667</v>
      </c>
      <c r="I71" s="13">
        <f>F71-INDEX($F$5:$F$167,MATCH(D71,$D$5:$D$167,0))</f>
        <v>0.014398553240740748</v>
      </c>
    </row>
    <row r="72" spans="1:9" ht="15" customHeight="1">
      <c r="A72" s="12">
        <v>68</v>
      </c>
      <c r="B72" s="47" t="s">
        <v>232</v>
      </c>
      <c r="C72" s="47" t="s">
        <v>21</v>
      </c>
      <c r="D72" s="12" t="s">
        <v>99</v>
      </c>
      <c r="E72" s="47" t="s">
        <v>63</v>
      </c>
      <c r="F72" s="28">
        <v>0.06754640046296297</v>
      </c>
      <c r="G72" s="12" t="str">
        <f t="shared" si="6"/>
        <v>4.37/km</v>
      </c>
      <c r="H72" s="13">
        <f t="shared" si="7"/>
        <v>0.01869844907407408</v>
      </c>
      <c r="I72" s="13">
        <f>F72-INDEX($F$5:$F$167,MATCH(D72,$D$5:$D$167,0))</f>
        <v>0.015237708333333336</v>
      </c>
    </row>
    <row r="73" spans="1:9" ht="15" customHeight="1">
      <c r="A73" s="12">
        <v>69</v>
      </c>
      <c r="B73" s="47" t="s">
        <v>233</v>
      </c>
      <c r="C73" s="47" t="s">
        <v>127</v>
      </c>
      <c r="D73" s="12" t="s">
        <v>101</v>
      </c>
      <c r="E73" s="47" t="s">
        <v>60</v>
      </c>
      <c r="F73" s="28">
        <v>0.0676042824074074</v>
      </c>
      <c r="G73" s="12" t="str">
        <f t="shared" si="6"/>
        <v>4.37/km</v>
      </c>
      <c r="H73" s="13">
        <f t="shared" si="7"/>
        <v>0.018756331018518514</v>
      </c>
      <c r="I73" s="13">
        <f>F73-INDEX($F$5:$F$167,MATCH(D73,$D$5:$D$167,0))</f>
        <v>0.01220811342592592</v>
      </c>
    </row>
    <row r="74" spans="1:9" ht="15" customHeight="1">
      <c r="A74" s="12">
        <v>70</v>
      </c>
      <c r="B74" s="47" t="s">
        <v>234</v>
      </c>
      <c r="C74" s="47" t="s">
        <v>17</v>
      </c>
      <c r="D74" s="12" t="s">
        <v>101</v>
      </c>
      <c r="E74" s="47" t="s">
        <v>60</v>
      </c>
      <c r="F74" s="28">
        <v>0.06761012731481482</v>
      </c>
      <c r="G74" s="12" t="str">
        <f t="shared" si="6"/>
        <v>4.37/km</v>
      </c>
      <c r="H74" s="13">
        <f t="shared" si="7"/>
        <v>0.018762175925925932</v>
      </c>
      <c r="I74" s="13">
        <f>F74-INDEX($F$5:$F$167,MATCH(D74,$D$5:$D$167,0))</f>
        <v>0.012213958333333337</v>
      </c>
    </row>
    <row r="75" spans="1:9" ht="15" customHeight="1">
      <c r="A75" s="12">
        <v>71</v>
      </c>
      <c r="B75" s="47" t="s">
        <v>70</v>
      </c>
      <c r="C75" s="47" t="s">
        <v>13</v>
      </c>
      <c r="D75" s="12" t="s">
        <v>101</v>
      </c>
      <c r="E75" s="47" t="s">
        <v>59</v>
      </c>
      <c r="F75" s="28">
        <v>0.06798333333333334</v>
      </c>
      <c r="G75" s="12" t="str">
        <f t="shared" si="6"/>
        <v>4.38/km</v>
      </c>
      <c r="H75" s="13">
        <f t="shared" si="7"/>
        <v>0.019135381944444453</v>
      </c>
      <c r="I75" s="13">
        <f>F75-INDEX($F$5:$F$167,MATCH(D75,$D$5:$D$167,0))</f>
        <v>0.012587164351851858</v>
      </c>
    </row>
    <row r="76" spans="1:9" ht="15" customHeight="1">
      <c r="A76" s="12">
        <v>72</v>
      </c>
      <c r="B76" s="47" t="s">
        <v>69</v>
      </c>
      <c r="C76" s="47" t="s">
        <v>23</v>
      </c>
      <c r="D76" s="12" t="s">
        <v>99</v>
      </c>
      <c r="E76" s="47" t="s">
        <v>63</v>
      </c>
      <c r="F76" s="28">
        <v>0.06827562499999999</v>
      </c>
      <c r="G76" s="12" t="str">
        <f t="shared" si="6"/>
        <v>4.40/km</v>
      </c>
      <c r="H76" s="13">
        <f t="shared" si="7"/>
        <v>0.019427673611111106</v>
      </c>
      <c r="I76" s="13">
        <f>F76-INDEX($F$5:$F$167,MATCH(D76,$D$5:$D$167,0))</f>
        <v>0.015966932870370362</v>
      </c>
    </row>
    <row r="77" spans="1:9" ht="15" customHeight="1">
      <c r="A77" s="12">
        <v>73</v>
      </c>
      <c r="B77" s="47" t="s">
        <v>235</v>
      </c>
      <c r="C77" s="47" t="s">
        <v>45</v>
      </c>
      <c r="D77" s="12" t="s">
        <v>92</v>
      </c>
      <c r="E77" s="47" t="s">
        <v>91</v>
      </c>
      <c r="F77" s="28">
        <v>0.06837107638888888</v>
      </c>
      <c r="G77" s="12" t="str">
        <f t="shared" si="6"/>
        <v>4.40/km</v>
      </c>
      <c r="H77" s="13">
        <f t="shared" si="7"/>
        <v>0.019523124999999995</v>
      </c>
      <c r="I77" s="13">
        <f>F77-INDEX($F$5:$F$167,MATCH(D77,$D$5:$D$167,0))</f>
        <v>0.015286886574074073</v>
      </c>
    </row>
    <row r="78" spans="1:9" ht="15" customHeight="1">
      <c r="A78" s="12">
        <v>74</v>
      </c>
      <c r="B78" s="47" t="s">
        <v>236</v>
      </c>
      <c r="C78" s="47" t="s">
        <v>22</v>
      </c>
      <c r="D78" s="12" t="s">
        <v>99</v>
      </c>
      <c r="E78" s="47" t="s">
        <v>63</v>
      </c>
      <c r="F78" s="28">
        <v>0.06847236111111112</v>
      </c>
      <c r="G78" s="12" t="str">
        <f t="shared" si="6"/>
        <v>4.40/km</v>
      </c>
      <c r="H78" s="13">
        <f t="shared" si="7"/>
        <v>0.01962440972222223</v>
      </c>
      <c r="I78" s="13">
        <f>F78-INDEX($F$5:$F$167,MATCH(D78,$D$5:$D$167,0))</f>
        <v>0.016163668981481485</v>
      </c>
    </row>
    <row r="79" spans="1:9" ht="15" customHeight="1">
      <c r="A79" s="12">
        <v>75</v>
      </c>
      <c r="B79" s="47" t="s">
        <v>237</v>
      </c>
      <c r="C79" s="47" t="s">
        <v>14</v>
      </c>
      <c r="D79" s="12" t="s">
        <v>99</v>
      </c>
      <c r="E79" s="47" t="s">
        <v>57</v>
      </c>
      <c r="F79" s="28">
        <v>0.06850708333333333</v>
      </c>
      <c r="G79" s="12" t="str">
        <f t="shared" si="6"/>
        <v>4.41/km</v>
      </c>
      <c r="H79" s="13">
        <f t="shared" si="7"/>
        <v>0.019659131944444443</v>
      </c>
      <c r="I79" s="13">
        <f>F79-INDEX($F$5:$F$167,MATCH(D79,$D$5:$D$167,0))</f>
        <v>0.0161983912037037</v>
      </c>
    </row>
    <row r="80" spans="1:9" ht="15" customHeight="1">
      <c r="A80" s="12">
        <v>76</v>
      </c>
      <c r="B80" s="47" t="s">
        <v>238</v>
      </c>
      <c r="C80" s="47" t="s">
        <v>13</v>
      </c>
      <c r="D80" s="12" t="s">
        <v>97</v>
      </c>
      <c r="E80" s="47" t="s">
        <v>95</v>
      </c>
      <c r="F80" s="28">
        <v>0.0686720138888889</v>
      </c>
      <c r="G80" s="12" t="str">
        <f t="shared" si="6"/>
        <v>4.41/km</v>
      </c>
      <c r="H80" s="13">
        <f t="shared" si="7"/>
        <v>0.01982406250000001</v>
      </c>
      <c r="I80" s="13">
        <f>F80-INDEX($F$5:$F$167,MATCH(D80,$D$5:$D$167,0))</f>
        <v>0.013310567129629643</v>
      </c>
    </row>
    <row r="81" spans="1:9" ht="15" customHeight="1">
      <c r="A81" s="12">
        <v>77</v>
      </c>
      <c r="B81" s="47" t="s">
        <v>239</v>
      </c>
      <c r="C81" s="47" t="s">
        <v>39</v>
      </c>
      <c r="D81" s="12" t="s">
        <v>99</v>
      </c>
      <c r="E81" s="47" t="s">
        <v>59</v>
      </c>
      <c r="F81" s="28">
        <v>0.06878775462962962</v>
      </c>
      <c r="G81" s="12" t="str">
        <f t="shared" si="6"/>
        <v>4.42/km</v>
      </c>
      <c r="H81" s="13">
        <f t="shared" si="7"/>
        <v>0.019939803240740732</v>
      </c>
      <c r="I81" s="13">
        <f>F81-INDEX($F$5:$F$167,MATCH(D81,$D$5:$D$167,0))</f>
        <v>0.01647906249999999</v>
      </c>
    </row>
    <row r="82" spans="1:9" ht="15" customHeight="1">
      <c r="A82" s="12">
        <v>78</v>
      </c>
      <c r="B82" s="47" t="s">
        <v>240</v>
      </c>
      <c r="C82" s="47" t="s">
        <v>16</v>
      </c>
      <c r="D82" s="12" t="s">
        <v>97</v>
      </c>
      <c r="E82" s="47" t="s">
        <v>241</v>
      </c>
      <c r="F82" s="28">
        <v>0.06884274305555556</v>
      </c>
      <c r="G82" s="12" t="str">
        <f t="shared" si="6"/>
        <v>4.42/km</v>
      </c>
      <c r="H82" s="13">
        <f t="shared" si="7"/>
        <v>0.01999479166666667</v>
      </c>
      <c r="I82" s="13">
        <f>F82-INDEX($F$5:$F$167,MATCH(D82,$D$5:$D$167,0))</f>
        <v>0.013481296296296304</v>
      </c>
    </row>
    <row r="83" spans="1:9" ht="15" customHeight="1">
      <c r="A83" s="12">
        <v>79</v>
      </c>
      <c r="B83" s="47" t="s">
        <v>242</v>
      </c>
      <c r="C83" s="47" t="s">
        <v>243</v>
      </c>
      <c r="D83" s="12" t="s">
        <v>105</v>
      </c>
      <c r="E83" s="47" t="s">
        <v>207</v>
      </c>
      <c r="F83" s="28">
        <v>0.0689411226851852</v>
      </c>
      <c r="G83" s="12" t="str">
        <f t="shared" si="6"/>
        <v>4.42/km</v>
      </c>
      <c r="H83" s="13">
        <f t="shared" si="7"/>
        <v>0.020093171296296307</v>
      </c>
      <c r="I83" s="13">
        <f>F83-INDEX($F$5:$F$167,MATCH(D83,$D$5:$D$167,0))</f>
        <v>0.004965428240740755</v>
      </c>
    </row>
    <row r="84" spans="1:9" ht="15" customHeight="1">
      <c r="A84" s="12">
        <v>80</v>
      </c>
      <c r="B84" s="47" t="s">
        <v>244</v>
      </c>
      <c r="C84" s="47" t="s">
        <v>135</v>
      </c>
      <c r="D84" s="12" t="s">
        <v>92</v>
      </c>
      <c r="E84" s="47" t="s">
        <v>113</v>
      </c>
      <c r="F84" s="28">
        <v>0.0690221412037037</v>
      </c>
      <c r="G84" s="12" t="str">
        <f t="shared" si="6"/>
        <v>4.43/km</v>
      </c>
      <c r="H84" s="13">
        <f t="shared" si="7"/>
        <v>0.020174189814814815</v>
      </c>
      <c r="I84" s="13">
        <f>F84-INDEX($F$5:$F$167,MATCH(D84,$D$5:$D$167,0))</f>
        <v>0.015937951388888892</v>
      </c>
    </row>
    <row r="85" spans="1:9" ht="15" customHeight="1">
      <c r="A85" s="12">
        <v>81</v>
      </c>
      <c r="B85" s="47" t="s">
        <v>245</v>
      </c>
      <c r="C85" s="47" t="s">
        <v>31</v>
      </c>
      <c r="D85" s="12" t="s">
        <v>101</v>
      </c>
      <c r="E85" s="47" t="s">
        <v>221</v>
      </c>
      <c r="F85" s="28">
        <v>0.06902815972222222</v>
      </c>
      <c r="G85" s="12" t="str">
        <f t="shared" si="6"/>
        <v>4.43/km</v>
      </c>
      <c r="H85" s="13">
        <f t="shared" si="7"/>
        <v>0.02018020833333333</v>
      </c>
      <c r="I85" s="13">
        <f>F85-INDEX($F$5:$F$167,MATCH(D85,$D$5:$D$167,0))</f>
        <v>0.013631990740740736</v>
      </c>
    </row>
    <row r="86" spans="1:9" ht="15" customHeight="1">
      <c r="A86" s="12">
        <v>82</v>
      </c>
      <c r="B86" s="47" t="s">
        <v>111</v>
      </c>
      <c r="C86" s="47" t="s">
        <v>112</v>
      </c>
      <c r="D86" s="12" t="s">
        <v>90</v>
      </c>
      <c r="E86" s="47" t="s">
        <v>95</v>
      </c>
      <c r="F86" s="28">
        <v>0.06912630787037037</v>
      </c>
      <c r="G86" s="12" t="str">
        <f t="shared" si="6"/>
        <v>4.43/km</v>
      </c>
      <c r="H86" s="13">
        <f t="shared" si="7"/>
        <v>0.020278356481481484</v>
      </c>
      <c r="I86" s="13">
        <f>F86-INDEX($F$5:$F$167,MATCH(D86,$D$5:$D$167,0))</f>
        <v>0.020278356481481484</v>
      </c>
    </row>
    <row r="87" spans="1:9" ht="15" customHeight="1">
      <c r="A87" s="12">
        <v>83</v>
      </c>
      <c r="B87" s="47" t="s">
        <v>246</v>
      </c>
      <c r="C87" s="47" t="s">
        <v>53</v>
      </c>
      <c r="D87" s="12" t="s">
        <v>102</v>
      </c>
      <c r="E87" s="47" t="s">
        <v>91</v>
      </c>
      <c r="F87" s="28">
        <v>0.06925363425925926</v>
      </c>
      <c r="G87" s="12" t="str">
        <f t="shared" si="6"/>
        <v>4.44/km</v>
      </c>
      <c r="H87" s="13">
        <f t="shared" si="7"/>
        <v>0.020405682870370374</v>
      </c>
      <c r="I87" s="13">
        <f>F87-INDEX($F$5:$F$167,MATCH(D87,$D$5:$D$167,0))</f>
        <v>0</v>
      </c>
    </row>
    <row r="88" spans="1:9" ht="15" customHeight="1">
      <c r="A88" s="12">
        <v>84</v>
      </c>
      <c r="B88" s="47" t="s">
        <v>247</v>
      </c>
      <c r="C88" s="47" t="s">
        <v>132</v>
      </c>
      <c r="D88" s="12" t="s">
        <v>119</v>
      </c>
      <c r="E88" s="47" t="s">
        <v>12</v>
      </c>
      <c r="F88" s="28">
        <v>0.06933754629629629</v>
      </c>
      <c r="G88" s="12" t="str">
        <f t="shared" si="6"/>
        <v>4.44/km</v>
      </c>
      <c r="H88" s="13">
        <f t="shared" si="7"/>
        <v>0.020489594907407406</v>
      </c>
      <c r="I88" s="13">
        <f>F88-INDEX($F$5:$F$167,MATCH(D88,$D$5:$D$167,0))</f>
        <v>0</v>
      </c>
    </row>
    <row r="89" spans="1:9" ht="15" customHeight="1">
      <c r="A89" s="12">
        <v>85</v>
      </c>
      <c r="B89" s="47" t="s">
        <v>248</v>
      </c>
      <c r="C89" s="47" t="s">
        <v>31</v>
      </c>
      <c r="D89" s="12" t="s">
        <v>101</v>
      </c>
      <c r="E89" s="47" t="s">
        <v>171</v>
      </c>
      <c r="F89" s="28">
        <v>0.06951116898148148</v>
      </c>
      <c r="G89" s="12" t="str">
        <f t="shared" si="6"/>
        <v>4.45/km</v>
      </c>
      <c r="H89" s="13">
        <f t="shared" si="7"/>
        <v>0.02066321759259259</v>
      </c>
      <c r="I89" s="13">
        <f>F89-INDEX($F$5:$F$167,MATCH(D89,$D$5:$D$167,0))</f>
        <v>0.014114999999999996</v>
      </c>
    </row>
    <row r="90" spans="1:9" ht="15" customHeight="1">
      <c r="A90" s="12">
        <v>86</v>
      </c>
      <c r="B90" s="47" t="s">
        <v>249</v>
      </c>
      <c r="C90" s="47" t="s">
        <v>14</v>
      </c>
      <c r="D90" s="12" t="s">
        <v>101</v>
      </c>
      <c r="E90" s="47" t="s">
        <v>57</v>
      </c>
      <c r="F90" s="28">
        <v>0.0696291087962963</v>
      </c>
      <c r="G90" s="12" t="str">
        <f t="shared" si="6"/>
        <v>4.45/km</v>
      </c>
      <c r="H90" s="13">
        <f t="shared" si="7"/>
        <v>0.020781157407407415</v>
      </c>
      <c r="I90" s="13">
        <f>F90-INDEX($F$5:$F$167,MATCH(D90,$D$5:$D$167,0))</f>
        <v>0.01423293981481482</v>
      </c>
    </row>
    <row r="91" spans="1:9" ht="15" customHeight="1">
      <c r="A91" s="12">
        <v>87</v>
      </c>
      <c r="B91" s="47" t="s">
        <v>250</v>
      </c>
      <c r="C91" s="47" t="s">
        <v>31</v>
      </c>
      <c r="D91" s="12" t="s">
        <v>101</v>
      </c>
      <c r="E91" s="47" t="s">
        <v>95</v>
      </c>
      <c r="F91" s="28">
        <v>0.06987576388888889</v>
      </c>
      <c r="G91" s="12" t="str">
        <f t="shared" si="6"/>
        <v>4.46/km</v>
      </c>
      <c r="H91" s="13">
        <f t="shared" si="7"/>
        <v>0.0210278125</v>
      </c>
      <c r="I91" s="13">
        <f>F91-INDEX($F$5:$F$167,MATCH(D91,$D$5:$D$167,0))</f>
        <v>0.014479594907407405</v>
      </c>
    </row>
    <row r="92" spans="1:9" ht="15" customHeight="1">
      <c r="A92" s="12">
        <v>88</v>
      </c>
      <c r="B92" s="47" t="s">
        <v>251</v>
      </c>
      <c r="C92" s="47" t="s">
        <v>153</v>
      </c>
      <c r="D92" s="12" t="s">
        <v>105</v>
      </c>
      <c r="E92" s="47" t="s">
        <v>252</v>
      </c>
      <c r="F92" s="28">
        <v>0.07020851851851852</v>
      </c>
      <c r="G92" s="12" t="str">
        <f t="shared" si="6"/>
        <v>4.48/km</v>
      </c>
      <c r="H92" s="13">
        <f t="shared" si="7"/>
        <v>0.02136056712962963</v>
      </c>
      <c r="I92" s="13">
        <f>F92-INDEX($F$5:$F$167,MATCH(D92,$D$5:$D$167,0))</f>
        <v>0.006232824074074078</v>
      </c>
    </row>
    <row r="93" spans="1:9" ht="15" customHeight="1">
      <c r="A93" s="12">
        <v>89</v>
      </c>
      <c r="B93" s="47" t="s">
        <v>75</v>
      </c>
      <c r="C93" s="47" t="s">
        <v>15</v>
      </c>
      <c r="D93" s="12" t="s">
        <v>110</v>
      </c>
      <c r="E93" s="47" t="s">
        <v>76</v>
      </c>
      <c r="F93" s="28">
        <v>0.07031847222222222</v>
      </c>
      <c r="G93" s="12" t="str">
        <f t="shared" si="6"/>
        <v>4.48/km</v>
      </c>
      <c r="H93" s="13">
        <f t="shared" si="7"/>
        <v>0.021470520833333333</v>
      </c>
      <c r="I93" s="13">
        <f>F93-INDEX($F$5:$F$167,MATCH(D93,$D$5:$D$167,0))</f>
        <v>0.0030640740740740663</v>
      </c>
    </row>
    <row r="94" spans="1:9" ht="15" customHeight="1">
      <c r="A94" s="12">
        <v>90</v>
      </c>
      <c r="B94" s="47" t="s">
        <v>77</v>
      </c>
      <c r="C94" s="47" t="s">
        <v>52</v>
      </c>
      <c r="D94" s="12" t="s">
        <v>119</v>
      </c>
      <c r="E94" s="47" t="s">
        <v>60</v>
      </c>
      <c r="F94" s="28">
        <v>0.0708682638888889</v>
      </c>
      <c r="G94" s="12" t="str">
        <f t="shared" si="6"/>
        <v>4.50/km</v>
      </c>
      <c r="H94" s="13">
        <f t="shared" si="7"/>
        <v>0.022020312500000007</v>
      </c>
      <c r="I94" s="13">
        <f>F94-INDEX($F$5:$F$167,MATCH(D94,$D$5:$D$167,0))</f>
        <v>0.0015307175925926009</v>
      </c>
    </row>
    <row r="95" spans="1:9" ht="15" customHeight="1">
      <c r="A95" s="12">
        <v>91</v>
      </c>
      <c r="B95" s="47" t="s">
        <v>237</v>
      </c>
      <c r="C95" s="47" t="s">
        <v>23</v>
      </c>
      <c r="D95" s="12" t="s">
        <v>101</v>
      </c>
      <c r="E95" s="47" t="s">
        <v>95</v>
      </c>
      <c r="F95" s="28">
        <v>0.07092613425925925</v>
      </c>
      <c r="G95" s="12" t="str">
        <f t="shared" si="6"/>
        <v>4.50/km</v>
      </c>
      <c r="H95" s="13">
        <f t="shared" si="7"/>
        <v>0.022078182870370368</v>
      </c>
      <c r="I95" s="13">
        <f>F95-INDEX($F$5:$F$167,MATCH(D95,$D$5:$D$167,0))</f>
        <v>0.015529965277777773</v>
      </c>
    </row>
    <row r="96" spans="1:9" ht="15" customHeight="1">
      <c r="A96" s="12">
        <v>92</v>
      </c>
      <c r="B96" s="47" t="s">
        <v>253</v>
      </c>
      <c r="C96" s="47" t="s">
        <v>50</v>
      </c>
      <c r="D96" s="12" t="s">
        <v>225</v>
      </c>
      <c r="E96" s="47" t="s">
        <v>63</v>
      </c>
      <c r="F96" s="28">
        <v>0.07098400462962963</v>
      </c>
      <c r="G96" s="12" t="str">
        <f t="shared" si="6"/>
        <v>4.51/km</v>
      </c>
      <c r="H96" s="13">
        <f t="shared" si="7"/>
        <v>0.022136053240740743</v>
      </c>
      <c r="I96" s="13">
        <f>F96-INDEX($F$5:$F$167,MATCH(D96,$D$5:$D$167,0))</f>
        <v>0.004531342592592594</v>
      </c>
    </row>
    <row r="97" spans="1:9" ht="15" customHeight="1">
      <c r="A97" s="12">
        <v>93</v>
      </c>
      <c r="B97" s="47" t="s">
        <v>254</v>
      </c>
      <c r="C97" s="47" t="s">
        <v>255</v>
      </c>
      <c r="D97" s="12" t="s">
        <v>225</v>
      </c>
      <c r="E97" s="47" t="s">
        <v>95</v>
      </c>
      <c r="F97" s="28">
        <v>0.07172766203703704</v>
      </c>
      <c r="G97" s="12" t="str">
        <f t="shared" si="6"/>
        <v>4.54/km</v>
      </c>
      <c r="H97" s="13">
        <f t="shared" si="7"/>
        <v>0.02287971064814815</v>
      </c>
      <c r="I97" s="13">
        <f>F97-INDEX($F$5:$F$167,MATCH(D97,$D$5:$D$167,0))</f>
        <v>0.005275000000000002</v>
      </c>
    </row>
    <row r="98" spans="1:9" ht="15" customHeight="1">
      <c r="A98" s="12">
        <v>94</v>
      </c>
      <c r="B98" s="47" t="s">
        <v>256</v>
      </c>
      <c r="C98" s="47" t="s">
        <v>152</v>
      </c>
      <c r="D98" s="12" t="s">
        <v>97</v>
      </c>
      <c r="E98" s="47" t="s">
        <v>73</v>
      </c>
      <c r="F98" s="28">
        <v>0.07182030092592594</v>
      </c>
      <c r="G98" s="12" t="str">
        <f t="shared" si="6"/>
        <v>4.54/km</v>
      </c>
      <c r="H98" s="13">
        <f t="shared" si="7"/>
        <v>0.02297234953703705</v>
      </c>
      <c r="I98" s="13">
        <f>F98-INDEX($F$5:$F$167,MATCH(D98,$D$5:$D$167,0))</f>
        <v>0.016458854166666682</v>
      </c>
    </row>
    <row r="99" spans="1:9" ht="15" customHeight="1">
      <c r="A99" s="12">
        <v>95</v>
      </c>
      <c r="B99" s="47" t="s">
        <v>131</v>
      </c>
      <c r="C99" s="47" t="s">
        <v>126</v>
      </c>
      <c r="D99" s="12" t="s">
        <v>99</v>
      </c>
      <c r="E99" s="47" t="s">
        <v>57</v>
      </c>
      <c r="F99" s="28">
        <v>0.07201702546296296</v>
      </c>
      <c r="G99" s="12" t="str">
        <f t="shared" si="6"/>
        <v>4.55/km</v>
      </c>
      <c r="H99" s="13">
        <f t="shared" si="7"/>
        <v>0.02316907407407407</v>
      </c>
      <c r="I99" s="13">
        <f>F99-INDEX($F$5:$F$167,MATCH(D99,$D$5:$D$167,0))</f>
        <v>0.019708333333333328</v>
      </c>
    </row>
    <row r="100" spans="1:9" ht="15" customHeight="1">
      <c r="A100" s="12">
        <v>96</v>
      </c>
      <c r="B100" s="47" t="s">
        <v>257</v>
      </c>
      <c r="C100" s="47" t="s">
        <v>25</v>
      </c>
      <c r="D100" s="12" t="s">
        <v>97</v>
      </c>
      <c r="E100" s="47" t="s">
        <v>100</v>
      </c>
      <c r="F100" s="28">
        <v>0.07202298611111112</v>
      </c>
      <c r="G100" s="12" t="str">
        <f t="shared" si="6"/>
        <v>4.55/km</v>
      </c>
      <c r="H100" s="13">
        <f t="shared" si="7"/>
        <v>0.02317503472222223</v>
      </c>
      <c r="I100" s="13">
        <f>F100-INDEX($F$5:$F$167,MATCH(D100,$D$5:$D$167,0))</f>
        <v>0.016661539351851863</v>
      </c>
    </row>
    <row r="101" spans="1:9" ht="15" customHeight="1">
      <c r="A101" s="12">
        <v>97</v>
      </c>
      <c r="B101" s="47" t="s">
        <v>258</v>
      </c>
      <c r="C101" s="47" t="s">
        <v>139</v>
      </c>
      <c r="D101" s="12" t="s">
        <v>105</v>
      </c>
      <c r="E101" s="47" t="s">
        <v>95</v>
      </c>
      <c r="F101" s="28">
        <v>0.07206332175925927</v>
      </c>
      <c r="G101" s="12" t="str">
        <f t="shared" si="6"/>
        <v>4.55/km</v>
      </c>
      <c r="H101" s="13">
        <f t="shared" si="7"/>
        <v>0.02321537037037038</v>
      </c>
      <c r="I101" s="13">
        <f>F101-INDEX($F$5:$F$167,MATCH(D101,$D$5:$D$167,0))</f>
        <v>0.008087627314814827</v>
      </c>
    </row>
    <row r="102" spans="1:9" ht="15" customHeight="1">
      <c r="A102" s="12">
        <v>98</v>
      </c>
      <c r="B102" s="47" t="s">
        <v>79</v>
      </c>
      <c r="C102" s="47" t="s">
        <v>31</v>
      </c>
      <c r="D102" s="12" t="s">
        <v>99</v>
      </c>
      <c r="E102" s="47" t="s">
        <v>174</v>
      </c>
      <c r="F102" s="28">
        <v>0.07207494212962963</v>
      </c>
      <c r="G102" s="12" t="str">
        <f t="shared" si="6"/>
        <v>4.55/km</v>
      </c>
      <c r="H102" s="13">
        <f t="shared" si="7"/>
        <v>0.023226990740740742</v>
      </c>
      <c r="I102" s="13">
        <f>F102-INDEX($F$5:$F$167,MATCH(D102,$D$5:$D$167,0))</f>
        <v>0.01976625</v>
      </c>
    </row>
    <row r="103" spans="1:9" ht="15" customHeight="1">
      <c r="A103" s="12">
        <v>99</v>
      </c>
      <c r="B103" s="47" t="s">
        <v>151</v>
      </c>
      <c r="C103" s="47" t="s">
        <v>140</v>
      </c>
      <c r="D103" s="12" t="s">
        <v>119</v>
      </c>
      <c r="E103" s="47" t="s">
        <v>57</v>
      </c>
      <c r="F103" s="28">
        <v>0.07211251157407407</v>
      </c>
      <c r="G103" s="12" t="str">
        <f t="shared" si="6"/>
        <v>4.55/km</v>
      </c>
      <c r="H103" s="13">
        <f t="shared" si="7"/>
        <v>0.023264560185185183</v>
      </c>
      <c r="I103" s="13">
        <f>F103-INDEX($F$5:$F$167,MATCH(D103,$D$5:$D$167,0))</f>
        <v>0.0027749652777777772</v>
      </c>
    </row>
    <row r="104" spans="1:9" ht="15" customHeight="1">
      <c r="A104" s="12">
        <v>100</v>
      </c>
      <c r="B104" s="47" t="s">
        <v>96</v>
      </c>
      <c r="C104" s="47" t="s">
        <v>33</v>
      </c>
      <c r="D104" s="12" t="s">
        <v>102</v>
      </c>
      <c r="E104" s="47" t="s">
        <v>98</v>
      </c>
      <c r="F104" s="28">
        <v>0.07246263888888889</v>
      </c>
      <c r="G104" s="12" t="str">
        <f t="shared" si="6"/>
        <v>4.57/km</v>
      </c>
      <c r="H104" s="13">
        <f t="shared" si="7"/>
        <v>0.023614687500000002</v>
      </c>
      <c r="I104" s="13">
        <f>F104-INDEX($F$5:$F$167,MATCH(D104,$D$5:$D$167,0))</f>
        <v>0.0032090046296296276</v>
      </c>
    </row>
    <row r="105" spans="1:9" ht="15" customHeight="1">
      <c r="A105" s="12">
        <v>101</v>
      </c>
      <c r="B105" s="47" t="s">
        <v>259</v>
      </c>
      <c r="C105" s="47" t="s">
        <v>13</v>
      </c>
      <c r="D105" s="12" t="s">
        <v>101</v>
      </c>
      <c r="E105" s="47" t="s">
        <v>73</v>
      </c>
      <c r="F105" s="28">
        <v>0.07251473379629629</v>
      </c>
      <c r="G105" s="12" t="str">
        <f t="shared" si="6"/>
        <v>4.57/km</v>
      </c>
      <c r="H105" s="13">
        <f t="shared" si="7"/>
        <v>0.023666782407407404</v>
      </c>
      <c r="I105" s="13">
        <f>F105-INDEX($F$5:$F$167,MATCH(D105,$D$5:$D$167,0))</f>
        <v>0.01711856481481481</v>
      </c>
    </row>
    <row r="106" spans="1:9" ht="15" customHeight="1">
      <c r="A106" s="12">
        <v>102</v>
      </c>
      <c r="B106" s="47" t="s">
        <v>260</v>
      </c>
      <c r="C106" s="47" t="s">
        <v>24</v>
      </c>
      <c r="D106" s="12" t="s">
        <v>99</v>
      </c>
      <c r="E106" s="47" t="s">
        <v>60</v>
      </c>
      <c r="F106" s="28">
        <v>0.07264203703703703</v>
      </c>
      <c r="G106" s="12" t="str">
        <f t="shared" si="6"/>
        <v>4.57/km</v>
      </c>
      <c r="H106" s="13">
        <f t="shared" si="7"/>
        <v>0.023794085648148146</v>
      </c>
      <c r="I106" s="13">
        <f>F106-INDEX($F$5:$F$167,MATCH(D106,$D$5:$D$167,0))</f>
        <v>0.020333344907407402</v>
      </c>
    </row>
    <row r="107" spans="1:9" ht="15" customHeight="1">
      <c r="A107" s="12">
        <v>103</v>
      </c>
      <c r="B107" s="47" t="s">
        <v>61</v>
      </c>
      <c r="C107" s="47" t="s">
        <v>21</v>
      </c>
      <c r="D107" s="12" t="s">
        <v>99</v>
      </c>
      <c r="E107" s="47" t="s">
        <v>91</v>
      </c>
      <c r="F107" s="28">
        <v>0.0728475</v>
      </c>
      <c r="G107" s="12" t="str">
        <f aca="true" t="shared" si="8" ref="G107:G127">TEXT(INT((HOUR(F107)*3600+MINUTE(F107)*60+SECOND(F107))/$I$3/60),"0")&amp;"."&amp;TEXT(MOD((HOUR(F107)*3600+MINUTE(F107)*60+SECOND(F107))/$I$3,60),"00")&amp;"/km"</f>
        <v>4.58/km</v>
      </c>
      <c r="H107" s="13">
        <f aca="true" t="shared" si="9" ref="H107:H127">F107-$F$5</f>
        <v>0.02399954861111111</v>
      </c>
      <c r="I107" s="13">
        <f>F107-INDEX($F$5:$F$167,MATCH(D107,$D$5:$D$167,0))</f>
        <v>0.020538807870370365</v>
      </c>
    </row>
    <row r="108" spans="1:9" ht="15" customHeight="1">
      <c r="A108" s="12">
        <v>104</v>
      </c>
      <c r="B108" s="47" t="s">
        <v>86</v>
      </c>
      <c r="C108" s="47" t="s">
        <v>21</v>
      </c>
      <c r="D108" s="12" t="s">
        <v>101</v>
      </c>
      <c r="E108" s="47" t="s">
        <v>95</v>
      </c>
      <c r="F108" s="28">
        <v>0.07351302083333333</v>
      </c>
      <c r="G108" s="12" t="str">
        <f t="shared" si="8"/>
        <v>5.01/km</v>
      </c>
      <c r="H108" s="13">
        <f t="shared" si="9"/>
        <v>0.024665069444444444</v>
      </c>
      <c r="I108" s="13">
        <f>F108-INDEX($F$5:$F$167,MATCH(D108,$D$5:$D$167,0))</f>
        <v>0.01811685185185185</v>
      </c>
    </row>
    <row r="109" spans="1:9" ht="15" customHeight="1">
      <c r="A109" s="12">
        <v>105</v>
      </c>
      <c r="B109" s="47" t="s">
        <v>80</v>
      </c>
      <c r="C109" s="47" t="s">
        <v>128</v>
      </c>
      <c r="D109" s="12" t="s">
        <v>114</v>
      </c>
      <c r="E109" s="47" t="s">
        <v>95</v>
      </c>
      <c r="F109" s="28">
        <v>0.07403097222222223</v>
      </c>
      <c r="G109" s="12" t="str">
        <f t="shared" si="8"/>
        <v>5.03/km</v>
      </c>
      <c r="H109" s="13">
        <f t="shared" si="9"/>
        <v>0.02518302083333334</v>
      </c>
      <c r="I109" s="13">
        <f>F109-INDEX($F$5:$F$167,MATCH(D109,$D$5:$D$167,0))</f>
        <v>0</v>
      </c>
    </row>
    <row r="110" spans="1:9" ht="15" customHeight="1">
      <c r="A110" s="12">
        <v>106</v>
      </c>
      <c r="B110" s="47" t="s">
        <v>261</v>
      </c>
      <c r="C110" s="47" t="s">
        <v>262</v>
      </c>
      <c r="D110" s="12" t="s">
        <v>105</v>
      </c>
      <c r="E110" s="47" t="s">
        <v>98</v>
      </c>
      <c r="F110" s="28">
        <v>0.0740541550925926</v>
      </c>
      <c r="G110" s="12" t="str">
        <f t="shared" si="8"/>
        <v>5.03/km</v>
      </c>
      <c r="H110" s="13">
        <f t="shared" si="9"/>
        <v>0.02520620370370371</v>
      </c>
      <c r="I110" s="13">
        <f>F110-INDEX($F$5:$F$167,MATCH(D110,$D$5:$D$167,0))</f>
        <v>0.010078460648148158</v>
      </c>
    </row>
    <row r="111" spans="1:9" ht="15" customHeight="1">
      <c r="A111" s="12">
        <v>107</v>
      </c>
      <c r="B111" s="47" t="s">
        <v>108</v>
      </c>
      <c r="C111" s="47" t="s">
        <v>11</v>
      </c>
      <c r="D111" s="12" t="s">
        <v>99</v>
      </c>
      <c r="E111" s="47" t="s">
        <v>65</v>
      </c>
      <c r="F111" s="28">
        <v>0.07441004629629629</v>
      </c>
      <c r="G111" s="12" t="str">
        <f t="shared" si="8"/>
        <v>5.05/km</v>
      </c>
      <c r="H111" s="13">
        <f t="shared" si="9"/>
        <v>0.0255620949074074</v>
      </c>
      <c r="I111" s="13">
        <f>F111-INDEX($F$5:$F$167,MATCH(D111,$D$5:$D$167,0))</f>
        <v>0.022101354166666656</v>
      </c>
    </row>
    <row r="112" spans="1:9" ht="15" customHeight="1">
      <c r="A112" s="12">
        <v>108</v>
      </c>
      <c r="B112" s="47" t="s">
        <v>263</v>
      </c>
      <c r="C112" s="47" t="s">
        <v>43</v>
      </c>
      <c r="D112" s="12" t="s">
        <v>102</v>
      </c>
      <c r="E112" s="47" t="s">
        <v>65</v>
      </c>
      <c r="F112" s="28">
        <v>0.07441873842592593</v>
      </c>
      <c r="G112" s="12" t="str">
        <f t="shared" si="8"/>
        <v>5.05/km</v>
      </c>
      <c r="H112" s="13">
        <f t="shared" si="9"/>
        <v>0.025570787037037045</v>
      </c>
      <c r="I112" s="13">
        <f>F112-INDEX($F$5:$F$167,MATCH(D112,$D$5:$D$167,0))</f>
        <v>0.00516510416666667</v>
      </c>
    </row>
    <row r="113" spans="1:9" ht="15" customHeight="1">
      <c r="A113" s="12">
        <v>109</v>
      </c>
      <c r="B113" s="47" t="s">
        <v>264</v>
      </c>
      <c r="C113" s="47" t="s">
        <v>19</v>
      </c>
      <c r="D113" s="12" t="s">
        <v>265</v>
      </c>
      <c r="E113" s="47" t="s">
        <v>73</v>
      </c>
      <c r="F113" s="28">
        <v>0.07491641203703704</v>
      </c>
      <c r="G113" s="12" t="str">
        <f t="shared" si="8"/>
        <v>5.07/km</v>
      </c>
      <c r="H113" s="13">
        <f t="shared" si="9"/>
        <v>0.026068460648148155</v>
      </c>
      <c r="I113" s="13">
        <f>F113-INDEX($F$5:$F$167,MATCH(D113,$D$5:$D$167,0))</f>
        <v>0</v>
      </c>
    </row>
    <row r="114" spans="1:9" ht="15" customHeight="1">
      <c r="A114" s="12">
        <v>110</v>
      </c>
      <c r="B114" s="47" t="s">
        <v>266</v>
      </c>
      <c r="C114" s="47" t="s">
        <v>27</v>
      </c>
      <c r="D114" s="12" t="s">
        <v>102</v>
      </c>
      <c r="E114" s="47" t="s">
        <v>59</v>
      </c>
      <c r="F114" s="28">
        <v>0.0760159837962963</v>
      </c>
      <c r="G114" s="12" t="str">
        <f t="shared" si="8"/>
        <v>5.11/km</v>
      </c>
      <c r="H114" s="13">
        <f t="shared" si="9"/>
        <v>0.027168032407407415</v>
      </c>
      <c r="I114" s="13">
        <f>F114-INDEX($F$5:$F$167,MATCH(D114,$D$5:$D$167,0))</f>
        <v>0.006762349537037041</v>
      </c>
    </row>
    <row r="115" spans="1:9" ht="15" customHeight="1">
      <c r="A115" s="12">
        <v>111</v>
      </c>
      <c r="B115" s="47" t="s">
        <v>115</v>
      </c>
      <c r="C115" s="47" t="s">
        <v>116</v>
      </c>
      <c r="D115" s="12" t="s">
        <v>119</v>
      </c>
      <c r="E115" s="47" t="s">
        <v>95</v>
      </c>
      <c r="F115" s="28">
        <v>0.07602203703703704</v>
      </c>
      <c r="G115" s="12" t="str">
        <f t="shared" si="8"/>
        <v>5.11/km</v>
      </c>
      <c r="H115" s="13">
        <f t="shared" si="9"/>
        <v>0.027174085648148154</v>
      </c>
      <c r="I115" s="13">
        <f>F115-INDEX($F$5:$F$167,MATCH(D115,$D$5:$D$167,0))</f>
        <v>0.006684490740740748</v>
      </c>
    </row>
    <row r="116" spans="1:9" ht="15" customHeight="1">
      <c r="A116" s="12">
        <v>112</v>
      </c>
      <c r="B116" s="47" t="s">
        <v>267</v>
      </c>
      <c r="C116" s="47" t="s">
        <v>38</v>
      </c>
      <c r="D116" s="12" t="s">
        <v>102</v>
      </c>
      <c r="E116" s="47" t="s">
        <v>65</v>
      </c>
      <c r="F116" s="28">
        <v>0.07604202546296296</v>
      </c>
      <c r="G116" s="12" t="str">
        <f t="shared" si="8"/>
        <v>5.11/km</v>
      </c>
      <c r="H116" s="13">
        <f t="shared" si="9"/>
        <v>0.027194074074074072</v>
      </c>
      <c r="I116" s="13">
        <f>F116-INDEX($F$5:$F$167,MATCH(D116,$D$5:$D$167,0))</f>
        <v>0.0067883912037036975</v>
      </c>
    </row>
    <row r="117" spans="1:9" ht="15" customHeight="1">
      <c r="A117" s="12">
        <v>113</v>
      </c>
      <c r="B117" s="47" t="s">
        <v>55</v>
      </c>
      <c r="C117" s="47" t="s">
        <v>33</v>
      </c>
      <c r="D117" s="12" t="s">
        <v>99</v>
      </c>
      <c r="E117" s="47" t="s">
        <v>65</v>
      </c>
      <c r="F117" s="28">
        <v>0.07728049768518519</v>
      </c>
      <c r="G117" s="12" t="str">
        <f t="shared" si="8"/>
        <v>5.16/km</v>
      </c>
      <c r="H117" s="13">
        <f t="shared" si="9"/>
        <v>0.028432546296296303</v>
      </c>
      <c r="I117" s="13">
        <f>F117-INDEX($F$5:$F$167,MATCH(D117,$D$5:$D$167,0))</f>
        <v>0.02497180555555556</v>
      </c>
    </row>
    <row r="118" spans="1:9" ht="15" customHeight="1">
      <c r="A118" s="12">
        <v>114</v>
      </c>
      <c r="B118" s="47" t="s">
        <v>268</v>
      </c>
      <c r="C118" s="47" t="s">
        <v>269</v>
      </c>
      <c r="D118" s="12" t="s">
        <v>110</v>
      </c>
      <c r="E118" s="47" t="s">
        <v>165</v>
      </c>
      <c r="F118" s="28">
        <v>0.07743094907407407</v>
      </c>
      <c r="G118" s="12" t="str">
        <f t="shared" si="8"/>
        <v>5.17/km</v>
      </c>
      <c r="H118" s="13">
        <f t="shared" si="9"/>
        <v>0.02858299768518518</v>
      </c>
      <c r="I118" s="13">
        <f>F118-INDEX($F$5:$F$167,MATCH(D118,$D$5:$D$167,0))</f>
        <v>0.010176550925925912</v>
      </c>
    </row>
    <row r="119" spans="1:9" ht="15" customHeight="1">
      <c r="A119" s="12">
        <v>115</v>
      </c>
      <c r="B119" s="47" t="s">
        <v>270</v>
      </c>
      <c r="C119" s="47" t="s">
        <v>271</v>
      </c>
      <c r="D119" s="12" t="s">
        <v>105</v>
      </c>
      <c r="E119" s="47" t="s">
        <v>60</v>
      </c>
      <c r="F119" s="28">
        <v>0.07750619212962963</v>
      </c>
      <c r="G119" s="12" t="str">
        <f t="shared" si="8"/>
        <v>5.17/km</v>
      </c>
      <c r="H119" s="13">
        <f t="shared" si="9"/>
        <v>0.02865824074074074</v>
      </c>
      <c r="I119" s="13">
        <f>F119-INDEX($F$5:$F$167,MATCH(D119,$D$5:$D$167,0))</f>
        <v>0.013530497685185189</v>
      </c>
    </row>
    <row r="120" spans="1:9" ht="15" customHeight="1">
      <c r="A120" s="12">
        <v>116</v>
      </c>
      <c r="B120" s="47" t="s">
        <v>272</v>
      </c>
      <c r="C120" s="47" t="s">
        <v>194</v>
      </c>
      <c r="D120" s="12" t="s">
        <v>101</v>
      </c>
      <c r="E120" s="47" t="s">
        <v>60</v>
      </c>
      <c r="F120" s="28">
        <v>0.07752644675925925</v>
      </c>
      <c r="G120" s="12" t="str">
        <f t="shared" si="8"/>
        <v>5.17/km</v>
      </c>
      <c r="H120" s="13">
        <f t="shared" si="9"/>
        <v>0.028678495370370365</v>
      </c>
      <c r="I120" s="13">
        <f>F120-INDEX($F$5:$F$167,MATCH(D120,$D$5:$D$167,0))</f>
        <v>0.02213027777777777</v>
      </c>
    </row>
    <row r="121" spans="1:9" ht="15" customHeight="1">
      <c r="A121" s="12">
        <v>117</v>
      </c>
      <c r="B121" s="47" t="s">
        <v>117</v>
      </c>
      <c r="C121" s="47" t="s">
        <v>87</v>
      </c>
      <c r="D121" s="12" t="s">
        <v>114</v>
      </c>
      <c r="E121" s="47" t="s">
        <v>95</v>
      </c>
      <c r="F121" s="28">
        <v>0.07785341435185185</v>
      </c>
      <c r="G121" s="12" t="str">
        <f t="shared" si="8"/>
        <v>5.19/km</v>
      </c>
      <c r="H121" s="13">
        <f t="shared" si="9"/>
        <v>0.029005462962962962</v>
      </c>
      <c r="I121" s="13">
        <f>F121-INDEX($F$5:$F$167,MATCH(D121,$D$5:$D$167,0))</f>
        <v>0.003822442129629622</v>
      </c>
    </row>
    <row r="122" spans="1:9" ht="15" customHeight="1">
      <c r="A122" s="12">
        <v>118</v>
      </c>
      <c r="B122" s="47" t="s">
        <v>273</v>
      </c>
      <c r="C122" s="47" t="s">
        <v>34</v>
      </c>
      <c r="D122" s="12" t="s">
        <v>265</v>
      </c>
      <c r="E122" s="47" t="s">
        <v>95</v>
      </c>
      <c r="F122" s="28">
        <v>0.07787368055555556</v>
      </c>
      <c r="G122" s="12" t="str">
        <f t="shared" si="8"/>
        <v>5.19/km</v>
      </c>
      <c r="H122" s="13">
        <f t="shared" si="9"/>
        <v>0.029025729166666674</v>
      </c>
      <c r="I122" s="13">
        <f>F122-INDEX($F$5:$F$167,MATCH(D122,$D$5:$D$167,0))</f>
        <v>0.002957268518518519</v>
      </c>
    </row>
    <row r="123" spans="1:9" ht="15" customHeight="1">
      <c r="A123" s="12">
        <v>119</v>
      </c>
      <c r="B123" s="47" t="s">
        <v>274</v>
      </c>
      <c r="C123" s="47" t="s">
        <v>152</v>
      </c>
      <c r="D123" s="12" t="s">
        <v>101</v>
      </c>
      <c r="E123" s="47" t="s">
        <v>60</v>
      </c>
      <c r="F123" s="28">
        <v>0.07787951388888889</v>
      </c>
      <c r="G123" s="12" t="str">
        <f t="shared" si="8"/>
        <v>5.19/km</v>
      </c>
      <c r="H123" s="13">
        <f t="shared" si="9"/>
        <v>0.029031562500000004</v>
      </c>
      <c r="I123" s="13">
        <f>F123-INDEX($F$5:$F$167,MATCH(D123,$D$5:$D$167,0))</f>
        <v>0.02248334490740741</v>
      </c>
    </row>
    <row r="124" spans="1:9" ht="15" customHeight="1">
      <c r="A124" s="12">
        <v>120</v>
      </c>
      <c r="B124" s="47" t="s">
        <v>121</v>
      </c>
      <c r="C124" s="47" t="s">
        <v>122</v>
      </c>
      <c r="D124" s="12" t="s">
        <v>104</v>
      </c>
      <c r="E124" s="47" t="s">
        <v>95</v>
      </c>
      <c r="F124" s="28">
        <v>0.07790261574074074</v>
      </c>
      <c r="G124" s="12" t="str">
        <f t="shared" si="8"/>
        <v>5.19/km</v>
      </c>
      <c r="H124" s="13">
        <f t="shared" si="9"/>
        <v>0.029054664351851854</v>
      </c>
      <c r="I124" s="13">
        <f>F124-INDEX($F$5:$F$167,MATCH(D124,$D$5:$D$167,0))</f>
        <v>0</v>
      </c>
    </row>
    <row r="125" spans="1:9" ht="15" customHeight="1">
      <c r="A125" s="12">
        <v>121</v>
      </c>
      <c r="B125" s="47" t="s">
        <v>275</v>
      </c>
      <c r="C125" s="47" t="s">
        <v>276</v>
      </c>
      <c r="D125" s="12" t="s">
        <v>225</v>
      </c>
      <c r="E125" s="47" t="s">
        <v>60</v>
      </c>
      <c r="F125" s="28">
        <v>0.07795180555555555</v>
      </c>
      <c r="G125" s="12" t="str">
        <f t="shared" si="8"/>
        <v>5.19/km</v>
      </c>
      <c r="H125" s="13">
        <f t="shared" si="9"/>
        <v>0.029103854166666658</v>
      </c>
      <c r="I125" s="13">
        <f>F125-INDEX($F$5:$F$167,MATCH(D125,$D$5:$D$167,0))</f>
        <v>0.01149914351851851</v>
      </c>
    </row>
    <row r="126" spans="1:9" ht="15" customHeight="1">
      <c r="A126" s="12">
        <v>122</v>
      </c>
      <c r="B126" s="47" t="s">
        <v>277</v>
      </c>
      <c r="C126" s="47" t="s">
        <v>278</v>
      </c>
      <c r="D126" s="12" t="s">
        <v>101</v>
      </c>
      <c r="E126" s="47" t="s">
        <v>95</v>
      </c>
      <c r="F126" s="28">
        <v>0.07803861111111111</v>
      </c>
      <c r="G126" s="12" t="str">
        <f t="shared" si="8"/>
        <v>5.20/km</v>
      </c>
      <c r="H126" s="13">
        <f t="shared" si="9"/>
        <v>0.029190659722222227</v>
      </c>
      <c r="I126" s="13">
        <f>F126-INDEX($F$5:$F$167,MATCH(D126,$D$5:$D$167,0))</f>
        <v>0.022642442129629632</v>
      </c>
    </row>
    <row r="127" spans="1:9" ht="15" customHeight="1">
      <c r="A127" s="12">
        <v>123</v>
      </c>
      <c r="B127" s="47" t="s">
        <v>78</v>
      </c>
      <c r="C127" s="47" t="s">
        <v>37</v>
      </c>
      <c r="D127" s="12" t="s">
        <v>110</v>
      </c>
      <c r="E127" s="47" t="s">
        <v>295</v>
      </c>
      <c r="F127" s="28">
        <v>0.07863469907407407</v>
      </c>
      <c r="G127" s="12" t="str">
        <f t="shared" si="8"/>
        <v>5.22/km</v>
      </c>
      <c r="H127" s="13">
        <f t="shared" si="9"/>
        <v>0.02978674768518518</v>
      </c>
      <c r="I127" s="13">
        <f>F127-INDEX($F$5:$F$167,MATCH(D127,$D$5:$D$167,0))</f>
        <v>0.011380300925925915</v>
      </c>
    </row>
    <row r="128" spans="1:9" ht="15" customHeight="1">
      <c r="A128" s="12">
        <v>124</v>
      </c>
      <c r="B128" s="47" t="s">
        <v>279</v>
      </c>
      <c r="C128" s="47" t="s">
        <v>280</v>
      </c>
      <c r="D128" s="12" t="s">
        <v>114</v>
      </c>
      <c r="E128" s="47" t="s">
        <v>281</v>
      </c>
      <c r="F128" s="28">
        <v>0.07955776620370371</v>
      </c>
      <c r="G128" s="12" t="str">
        <f aca="true" t="shared" si="10" ref="G128:G141">TEXT(INT((HOUR(F128)*3600+MINUTE(F128)*60+SECOND(F128))/$I$3/60),"0")&amp;"."&amp;TEXT(MOD((HOUR(F128)*3600+MINUTE(F128)*60+SECOND(F128))/$I$3,60),"00")&amp;"/km"</f>
        <v>5.26/km</v>
      </c>
      <c r="H128" s="13">
        <f aca="true" t="shared" si="11" ref="H128:H141">F128-$F$5</f>
        <v>0.03070981481481482</v>
      </c>
      <c r="I128" s="13">
        <f>F128-INDEX($F$5:$F$167,MATCH(D128,$D$5:$D$167,0))</f>
        <v>0.0055267939814814815</v>
      </c>
    </row>
    <row r="129" spans="1:9" ht="15" customHeight="1">
      <c r="A129" s="12">
        <v>125</v>
      </c>
      <c r="B129" s="47" t="s">
        <v>282</v>
      </c>
      <c r="C129" s="47" t="s">
        <v>20</v>
      </c>
      <c r="D129" s="12" t="s">
        <v>99</v>
      </c>
      <c r="E129" s="47" t="s">
        <v>196</v>
      </c>
      <c r="F129" s="28">
        <v>0.07969664351851852</v>
      </c>
      <c r="G129" s="12" t="str">
        <f t="shared" si="10"/>
        <v>5.26/km</v>
      </c>
      <c r="H129" s="13">
        <f t="shared" si="11"/>
        <v>0.03084869212962963</v>
      </c>
      <c r="I129" s="13">
        <f>F129-INDEX($F$5:$F$167,MATCH(D129,$D$5:$D$167,0))</f>
        <v>0.027387951388888887</v>
      </c>
    </row>
    <row r="130" spans="1:9" ht="15" customHeight="1">
      <c r="A130" s="12">
        <v>126</v>
      </c>
      <c r="B130" s="47" t="s">
        <v>283</v>
      </c>
      <c r="C130" s="47" t="s">
        <v>133</v>
      </c>
      <c r="D130" s="12" t="s">
        <v>101</v>
      </c>
      <c r="E130" s="47" t="s">
        <v>295</v>
      </c>
      <c r="F130" s="28">
        <v>0.07969671296296296</v>
      </c>
      <c r="G130" s="12" t="str">
        <f t="shared" si="10"/>
        <v>5.26/km</v>
      </c>
      <c r="H130" s="13">
        <f t="shared" si="11"/>
        <v>0.030848761574074075</v>
      </c>
      <c r="I130" s="13">
        <f>F130-INDEX($F$5:$F$167,MATCH(D130,$D$5:$D$167,0))</f>
        <v>0.02430054398148148</v>
      </c>
    </row>
    <row r="131" spans="1:9" ht="15" customHeight="1">
      <c r="A131" s="12">
        <v>127</v>
      </c>
      <c r="B131" s="47" t="s">
        <v>284</v>
      </c>
      <c r="C131" s="47" t="s">
        <v>146</v>
      </c>
      <c r="D131" s="12" t="s">
        <v>114</v>
      </c>
      <c r="E131" s="47" t="s">
        <v>192</v>
      </c>
      <c r="F131" s="28">
        <v>0.07996285879629629</v>
      </c>
      <c r="G131" s="12" t="str">
        <f t="shared" si="10"/>
        <v>5.27/km</v>
      </c>
      <c r="H131" s="13">
        <f t="shared" si="11"/>
        <v>0.031114907407407404</v>
      </c>
      <c r="I131" s="13">
        <f>F131-INDEX($F$5:$F$167,MATCH(D131,$D$5:$D$167,0))</f>
        <v>0.005931886574074063</v>
      </c>
    </row>
    <row r="132" spans="1:9" ht="15" customHeight="1">
      <c r="A132" s="12">
        <v>128</v>
      </c>
      <c r="B132" s="47" t="s">
        <v>285</v>
      </c>
      <c r="C132" s="47" t="s">
        <v>28</v>
      </c>
      <c r="D132" s="12" t="s">
        <v>92</v>
      </c>
      <c r="E132" s="47" t="s">
        <v>76</v>
      </c>
      <c r="F132" s="28">
        <v>0.08054055555555556</v>
      </c>
      <c r="G132" s="12" t="str">
        <f t="shared" si="10"/>
        <v>5.30/km</v>
      </c>
      <c r="H132" s="13">
        <f t="shared" si="11"/>
        <v>0.03169260416666667</v>
      </c>
      <c r="I132" s="13">
        <f>F132-INDEX($F$5:$F$167,MATCH(D132,$D$5:$D$167,0))</f>
        <v>0.02745636574074075</v>
      </c>
    </row>
    <row r="133" spans="1:9" ht="15" customHeight="1">
      <c r="A133" s="12">
        <v>129</v>
      </c>
      <c r="B133" s="47" t="s">
        <v>51</v>
      </c>
      <c r="C133" s="47" t="s">
        <v>40</v>
      </c>
      <c r="D133" s="12" t="s">
        <v>265</v>
      </c>
      <c r="E133" s="47" t="s">
        <v>76</v>
      </c>
      <c r="F133" s="28">
        <v>0.08074123842592593</v>
      </c>
      <c r="G133" s="12" t="str">
        <f t="shared" si="10"/>
        <v>5.31/km</v>
      </c>
      <c r="H133" s="13">
        <f t="shared" si="11"/>
        <v>0.03189328703703704</v>
      </c>
      <c r="I133" s="13">
        <f>F133-INDEX($F$5:$F$167,MATCH(D133,$D$5:$D$167,0))</f>
        <v>0.005824826388888885</v>
      </c>
    </row>
    <row r="134" spans="1:9" ht="15" customHeight="1">
      <c r="A134" s="12">
        <v>130</v>
      </c>
      <c r="B134" s="47" t="s">
        <v>81</v>
      </c>
      <c r="C134" s="47" t="s">
        <v>46</v>
      </c>
      <c r="D134" s="12" t="s">
        <v>119</v>
      </c>
      <c r="E134" s="47" t="s">
        <v>76</v>
      </c>
      <c r="F134" s="28">
        <v>0.08074135416666667</v>
      </c>
      <c r="G134" s="12" t="str">
        <f t="shared" si="10"/>
        <v>5.31/km</v>
      </c>
      <c r="H134" s="13">
        <f t="shared" si="11"/>
        <v>0.03189340277777778</v>
      </c>
      <c r="I134" s="13">
        <f>F134-INDEX($F$5:$F$167,MATCH(D134,$D$5:$D$167,0))</f>
        <v>0.011403807870370375</v>
      </c>
    </row>
    <row r="135" spans="1:9" ht="15" customHeight="1">
      <c r="A135" s="12">
        <v>131</v>
      </c>
      <c r="B135" s="47" t="s">
        <v>147</v>
      </c>
      <c r="C135" s="47" t="s">
        <v>144</v>
      </c>
      <c r="D135" s="12" t="s">
        <v>119</v>
      </c>
      <c r="E135" s="47" t="s">
        <v>196</v>
      </c>
      <c r="F135" s="28">
        <v>0.08094090277777778</v>
      </c>
      <c r="G135" s="12" t="str">
        <f t="shared" si="10"/>
        <v>5.31/km</v>
      </c>
      <c r="H135" s="13">
        <f t="shared" si="11"/>
        <v>0.032092951388888895</v>
      </c>
      <c r="I135" s="13">
        <f>F135-INDEX($F$5:$F$167,MATCH(D135,$D$5:$D$167,0))</f>
        <v>0.011603356481481489</v>
      </c>
    </row>
    <row r="136" spans="1:9" ht="15" customHeight="1">
      <c r="A136" s="12">
        <v>132</v>
      </c>
      <c r="B136" s="47" t="s">
        <v>286</v>
      </c>
      <c r="C136" s="47" t="s">
        <v>134</v>
      </c>
      <c r="D136" s="12" t="s">
        <v>99</v>
      </c>
      <c r="E136" s="47" t="s">
        <v>57</v>
      </c>
      <c r="F136" s="28">
        <v>0.08159195601851853</v>
      </c>
      <c r="G136" s="12" t="str">
        <f t="shared" si="10"/>
        <v>5.34/km</v>
      </c>
      <c r="H136" s="13">
        <f t="shared" si="11"/>
        <v>0.03274400462962964</v>
      </c>
      <c r="I136" s="13">
        <f>F136-INDEX($F$5:$F$167,MATCH(D136,$D$5:$D$167,0))</f>
        <v>0.029283263888888897</v>
      </c>
    </row>
    <row r="137" spans="1:9" ht="15" customHeight="1">
      <c r="A137" s="12">
        <v>133</v>
      </c>
      <c r="B137" s="47" t="s">
        <v>120</v>
      </c>
      <c r="C137" s="47" t="s">
        <v>29</v>
      </c>
      <c r="D137" s="12" t="s">
        <v>97</v>
      </c>
      <c r="E137" s="47" t="s">
        <v>63</v>
      </c>
      <c r="F137" s="28">
        <v>0.08193340277777778</v>
      </c>
      <c r="G137" s="12" t="str">
        <f t="shared" si="10"/>
        <v>5.36/km</v>
      </c>
      <c r="H137" s="13">
        <f t="shared" si="11"/>
        <v>0.03308545138888889</v>
      </c>
      <c r="I137" s="13">
        <f>F137-INDEX($F$5:$F$167,MATCH(D137,$D$5:$D$167,0))</f>
        <v>0.02657195601851852</v>
      </c>
    </row>
    <row r="138" spans="1:9" ht="15" customHeight="1">
      <c r="A138" s="12">
        <v>134</v>
      </c>
      <c r="B138" s="47" t="s">
        <v>287</v>
      </c>
      <c r="C138" s="47" t="s">
        <v>25</v>
      </c>
      <c r="D138" s="12" t="s">
        <v>93</v>
      </c>
      <c r="E138" s="47" t="s">
        <v>288</v>
      </c>
      <c r="F138" s="28">
        <v>0.08243399305555556</v>
      </c>
      <c r="G138" s="12" t="str">
        <f t="shared" si="10"/>
        <v>5.38/km</v>
      </c>
      <c r="H138" s="13">
        <f t="shared" si="11"/>
        <v>0.03358604166666667</v>
      </c>
      <c r="I138" s="13">
        <f>F138-INDEX($F$5:$F$167,MATCH(D138,$D$5:$D$167,0))</f>
        <v>0.02814027777777777</v>
      </c>
    </row>
    <row r="139" spans="1:9" ht="15" customHeight="1">
      <c r="A139" s="12">
        <v>135</v>
      </c>
      <c r="B139" s="47" t="s">
        <v>72</v>
      </c>
      <c r="C139" s="47" t="s">
        <v>25</v>
      </c>
      <c r="D139" s="12" t="s">
        <v>92</v>
      </c>
      <c r="E139" s="47" t="s">
        <v>63</v>
      </c>
      <c r="F139" s="28">
        <v>0.08474019675925926</v>
      </c>
      <c r="G139" s="12" t="str">
        <f t="shared" si="10"/>
        <v>5.47/km</v>
      </c>
      <c r="H139" s="13">
        <f t="shared" si="11"/>
        <v>0.03589224537037037</v>
      </c>
      <c r="I139" s="13">
        <f>F139-INDEX($F$5:$F$167,MATCH(D139,$D$5:$D$167,0))</f>
        <v>0.03165600694444445</v>
      </c>
    </row>
    <row r="140" spans="1:9" ht="15" customHeight="1">
      <c r="A140" s="12">
        <v>136</v>
      </c>
      <c r="B140" s="47" t="s">
        <v>123</v>
      </c>
      <c r="C140" s="47" t="s">
        <v>33</v>
      </c>
      <c r="D140" s="12" t="s">
        <v>102</v>
      </c>
      <c r="E140" s="47" t="s">
        <v>63</v>
      </c>
      <c r="F140" s="28">
        <v>0.08479239583333333</v>
      </c>
      <c r="G140" s="12" t="str">
        <f t="shared" si="10"/>
        <v>5.47/km</v>
      </c>
      <c r="H140" s="13">
        <f t="shared" si="11"/>
        <v>0.03594444444444444</v>
      </c>
      <c r="I140" s="13">
        <f>F140-INDEX($F$5:$F$167,MATCH(D140,$D$5:$D$167,0))</f>
        <v>0.015538761574074064</v>
      </c>
    </row>
    <row r="141" spans="1:9" ht="15" customHeight="1">
      <c r="A141" s="12">
        <v>137</v>
      </c>
      <c r="B141" s="47" t="s">
        <v>82</v>
      </c>
      <c r="C141" s="47" t="s">
        <v>83</v>
      </c>
      <c r="D141" s="12" t="s">
        <v>105</v>
      </c>
      <c r="E141" s="47" t="s">
        <v>65</v>
      </c>
      <c r="F141" s="28">
        <v>0.08528420138888888</v>
      </c>
      <c r="G141" s="12" t="str">
        <f t="shared" si="10"/>
        <v>5.49/km</v>
      </c>
      <c r="H141" s="13">
        <f t="shared" si="11"/>
        <v>0.036436249999999996</v>
      </c>
      <c r="I141" s="13">
        <f>F141-INDEX($F$5:$F$167,MATCH(D141,$D$5:$D$167,0))</f>
        <v>0.021308506944444444</v>
      </c>
    </row>
    <row r="142" spans="1:9" ht="15" customHeight="1">
      <c r="A142" s="12">
        <v>138</v>
      </c>
      <c r="B142" s="47" t="s">
        <v>289</v>
      </c>
      <c r="C142" s="47" t="s">
        <v>25</v>
      </c>
      <c r="D142" s="12" t="s">
        <v>99</v>
      </c>
      <c r="E142" s="47" t="s">
        <v>100</v>
      </c>
      <c r="F142" s="28">
        <v>0.08529001157407408</v>
      </c>
      <c r="G142" s="12" t="str">
        <f aca="true" t="shared" si="12" ref="G142:G148">TEXT(INT((HOUR(F142)*3600+MINUTE(F142)*60+SECOND(F142))/$I$3/60),"0")&amp;"."&amp;TEXT(MOD((HOUR(F142)*3600+MINUTE(F142)*60+SECOND(F142))/$I$3,60),"00")&amp;"/km"</f>
        <v>5.49/km</v>
      </c>
      <c r="H142" s="13">
        <f aca="true" t="shared" si="13" ref="H142:H148">F142-$F$5</f>
        <v>0.03644206018518519</v>
      </c>
      <c r="I142" s="13">
        <f>F142-INDEX($F$5:$F$167,MATCH(D142,$D$5:$D$167,0))</f>
        <v>0.03298131944444445</v>
      </c>
    </row>
    <row r="143" spans="1:9" ht="15" customHeight="1">
      <c r="A143" s="12">
        <v>139</v>
      </c>
      <c r="B143" s="47" t="s">
        <v>80</v>
      </c>
      <c r="C143" s="47" t="s">
        <v>32</v>
      </c>
      <c r="D143" s="12" t="s">
        <v>99</v>
      </c>
      <c r="E143" s="47" t="s">
        <v>165</v>
      </c>
      <c r="F143" s="28">
        <v>0.0866094675925926</v>
      </c>
      <c r="G143" s="12" t="str">
        <f t="shared" si="12"/>
        <v>5.55/km</v>
      </c>
      <c r="H143" s="13">
        <f t="shared" si="13"/>
        <v>0.03776151620370371</v>
      </c>
      <c r="I143" s="13">
        <f>F143-INDEX($F$5:$F$167,MATCH(D143,$D$5:$D$167,0))</f>
        <v>0.034300775462962965</v>
      </c>
    </row>
    <row r="144" spans="1:9" ht="15" customHeight="1">
      <c r="A144" s="12">
        <v>140</v>
      </c>
      <c r="B144" s="47" t="s">
        <v>290</v>
      </c>
      <c r="C144" s="47" t="s">
        <v>291</v>
      </c>
      <c r="D144" s="12" t="s">
        <v>105</v>
      </c>
      <c r="E144" s="47" t="s">
        <v>219</v>
      </c>
      <c r="F144" s="28">
        <v>0.0903711689814815</v>
      </c>
      <c r="G144" s="12" t="str">
        <f t="shared" si="12"/>
        <v>6.10/km</v>
      </c>
      <c r="H144" s="13">
        <f t="shared" si="13"/>
        <v>0.04152321759259261</v>
      </c>
      <c r="I144" s="13">
        <f>F144-INDEX($F$5:$F$167,MATCH(D144,$D$5:$D$167,0))</f>
        <v>0.026395474537037056</v>
      </c>
    </row>
    <row r="145" spans="1:9" ht="15" customHeight="1">
      <c r="A145" s="12">
        <v>141</v>
      </c>
      <c r="B145" s="47" t="s">
        <v>84</v>
      </c>
      <c r="C145" s="47" t="s">
        <v>49</v>
      </c>
      <c r="D145" s="12" t="s">
        <v>225</v>
      </c>
      <c r="E145" s="47" t="s">
        <v>95</v>
      </c>
      <c r="F145" s="28">
        <v>0.09070396990740741</v>
      </c>
      <c r="G145" s="12" t="str">
        <f t="shared" si="12"/>
        <v>6.11/km</v>
      </c>
      <c r="H145" s="13">
        <f t="shared" si="13"/>
        <v>0.04185601851851852</v>
      </c>
      <c r="I145" s="13">
        <f>F145-INDEX($F$5:$F$167,MATCH(D145,$D$5:$D$167,0))</f>
        <v>0.024251307870370373</v>
      </c>
    </row>
    <row r="146" spans="1:9" ht="15" customHeight="1">
      <c r="A146" s="12">
        <v>142</v>
      </c>
      <c r="B146" s="47" t="s">
        <v>292</v>
      </c>
      <c r="C146" s="47" t="s">
        <v>130</v>
      </c>
      <c r="D146" s="12" t="s">
        <v>97</v>
      </c>
      <c r="E146" s="47" t="s">
        <v>125</v>
      </c>
      <c r="F146" s="28">
        <v>0.09127974537037037</v>
      </c>
      <c r="G146" s="12" t="str">
        <f t="shared" si="12"/>
        <v>6.14/km</v>
      </c>
      <c r="H146" s="13">
        <f t="shared" si="13"/>
        <v>0.04243179398148148</v>
      </c>
      <c r="I146" s="13">
        <f>F146-INDEX($F$5:$F$167,MATCH(D146,$D$5:$D$167,0))</f>
        <v>0.035918298611111114</v>
      </c>
    </row>
    <row r="147" spans="1:9" ht="15" customHeight="1">
      <c r="A147" s="12">
        <v>143</v>
      </c>
      <c r="B147" s="47" t="s">
        <v>293</v>
      </c>
      <c r="C147" s="47" t="s">
        <v>143</v>
      </c>
      <c r="D147" s="12" t="s">
        <v>105</v>
      </c>
      <c r="E147" s="47" t="s">
        <v>171</v>
      </c>
      <c r="F147" s="28">
        <v>0.0958834837962963</v>
      </c>
      <c r="G147" s="12" t="str">
        <f t="shared" si="12"/>
        <v>6.33/km</v>
      </c>
      <c r="H147" s="13">
        <f t="shared" si="13"/>
        <v>0.04703553240740741</v>
      </c>
      <c r="I147" s="13">
        <f>F147-INDEX($F$5:$F$167,MATCH(D147,$D$5:$D$167,0))</f>
        <v>0.03190778935185186</v>
      </c>
    </row>
    <row r="148" spans="1:9" ht="15" customHeight="1">
      <c r="A148" s="19">
        <v>144</v>
      </c>
      <c r="B148" s="48" t="s">
        <v>294</v>
      </c>
      <c r="C148" s="48" t="s">
        <v>38</v>
      </c>
      <c r="D148" s="19" t="s">
        <v>99</v>
      </c>
      <c r="E148" s="48" t="s">
        <v>57</v>
      </c>
      <c r="F148" s="29">
        <v>0.0959124074074074</v>
      </c>
      <c r="G148" s="19" t="str">
        <f t="shared" si="12"/>
        <v>6.33/km</v>
      </c>
      <c r="H148" s="20">
        <f t="shared" si="13"/>
        <v>0.04706445601851852</v>
      </c>
      <c r="I148" s="20">
        <f>F148-INDEX($F$5:$F$167,MATCH(D148,$D$5:$D$167,0))</f>
        <v>0.043603715277777774</v>
      </c>
    </row>
  </sheetData>
  <sheetProtection/>
  <autoFilter ref="A4:I14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Maratonina Città di Montalto</v>
      </c>
      <c r="B1" s="36"/>
      <c r="C1" s="37"/>
    </row>
    <row r="2" spans="1:3" ht="24" customHeight="1">
      <c r="A2" s="33" t="str">
        <f>Individuale!A2</f>
        <v>3ª edizione</v>
      </c>
      <c r="B2" s="33"/>
      <c r="C2" s="33"/>
    </row>
    <row r="3" spans="1:3" ht="24" customHeight="1">
      <c r="A3" s="38" t="str">
        <f>Individuale!A3</f>
        <v>Montalto di Castro (VT) Italia - Domenica 13/11/2016</v>
      </c>
      <c r="B3" s="38"/>
      <c r="C3" s="38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5">
        <v>1</v>
      </c>
      <c r="B5" s="26" t="s">
        <v>95</v>
      </c>
      <c r="C5" s="30">
        <v>19</v>
      </c>
    </row>
    <row r="6" spans="1:3" ht="15" customHeight="1">
      <c r="A6" s="21">
        <v>2</v>
      </c>
      <c r="B6" s="22" t="s">
        <v>65</v>
      </c>
      <c r="C6" s="31">
        <v>13</v>
      </c>
    </row>
    <row r="7" spans="1:3" ht="15" customHeight="1">
      <c r="A7" s="21">
        <v>3</v>
      </c>
      <c r="B7" s="22" t="s">
        <v>63</v>
      </c>
      <c r="C7" s="31">
        <v>12</v>
      </c>
    </row>
    <row r="8" spans="1:3" ht="15" customHeight="1">
      <c r="A8" s="21">
        <v>4</v>
      </c>
      <c r="B8" s="22" t="s">
        <v>57</v>
      </c>
      <c r="C8" s="31">
        <v>10</v>
      </c>
    </row>
    <row r="9" spans="1:3" ht="15" customHeight="1">
      <c r="A9" s="21">
        <v>5</v>
      </c>
      <c r="B9" s="22" t="s">
        <v>60</v>
      </c>
      <c r="C9" s="31">
        <v>9</v>
      </c>
    </row>
    <row r="10" spans="1:3" ht="15" customHeight="1">
      <c r="A10" s="21">
        <v>6</v>
      </c>
      <c r="B10" s="22" t="s">
        <v>91</v>
      </c>
      <c r="C10" s="31">
        <v>9</v>
      </c>
    </row>
    <row r="11" spans="1:3" ht="15" customHeight="1">
      <c r="A11" s="21">
        <v>7</v>
      </c>
      <c r="B11" s="22" t="s">
        <v>59</v>
      </c>
      <c r="C11" s="31">
        <v>5</v>
      </c>
    </row>
    <row r="12" spans="1:3" ht="15" customHeight="1">
      <c r="A12" s="21">
        <v>8</v>
      </c>
      <c r="B12" s="22" t="s">
        <v>171</v>
      </c>
      <c r="C12" s="31">
        <v>5</v>
      </c>
    </row>
    <row r="13" spans="1:3" ht="15" customHeight="1">
      <c r="A13" s="21">
        <v>9</v>
      </c>
      <c r="B13" s="22" t="s">
        <v>113</v>
      </c>
      <c r="C13" s="31">
        <v>4</v>
      </c>
    </row>
    <row r="14" spans="1:3" ht="15" customHeight="1">
      <c r="A14" s="21">
        <v>10</v>
      </c>
      <c r="B14" s="22" t="s">
        <v>76</v>
      </c>
      <c r="C14" s="31">
        <v>4</v>
      </c>
    </row>
    <row r="15" spans="1:3" ht="15" customHeight="1">
      <c r="A15" s="21">
        <v>11</v>
      </c>
      <c r="B15" s="22" t="s">
        <v>100</v>
      </c>
      <c r="C15" s="31">
        <v>4</v>
      </c>
    </row>
    <row r="16" spans="1:3" ht="15" customHeight="1">
      <c r="A16" s="21">
        <v>12</v>
      </c>
      <c r="B16" s="22" t="s">
        <v>165</v>
      </c>
      <c r="C16" s="31">
        <v>4</v>
      </c>
    </row>
    <row r="17" spans="1:3" ht="15" customHeight="1">
      <c r="A17" s="21">
        <v>13</v>
      </c>
      <c r="B17" s="22" t="s">
        <v>174</v>
      </c>
      <c r="C17" s="31">
        <v>4</v>
      </c>
    </row>
    <row r="18" spans="1:3" ht="15" customHeight="1">
      <c r="A18" s="21">
        <v>14</v>
      </c>
      <c r="B18" s="22" t="s">
        <v>73</v>
      </c>
      <c r="C18" s="31">
        <v>3</v>
      </c>
    </row>
    <row r="19" spans="1:3" ht="15" customHeight="1">
      <c r="A19" s="21">
        <v>15</v>
      </c>
      <c r="B19" s="22" t="s">
        <v>295</v>
      </c>
      <c r="C19" s="31">
        <v>3</v>
      </c>
    </row>
    <row r="20" spans="1:3" ht="15" customHeight="1">
      <c r="A20" s="21">
        <v>16</v>
      </c>
      <c r="B20" s="22" t="s">
        <v>160</v>
      </c>
      <c r="C20" s="31">
        <v>3</v>
      </c>
    </row>
    <row r="21" spans="1:3" ht="15" customHeight="1">
      <c r="A21" s="21">
        <v>17</v>
      </c>
      <c r="B21" s="22" t="s">
        <v>196</v>
      </c>
      <c r="C21" s="31">
        <v>3</v>
      </c>
    </row>
    <row r="22" spans="1:3" ht="15" customHeight="1">
      <c r="A22" s="21">
        <v>18</v>
      </c>
      <c r="B22" s="22" t="s">
        <v>207</v>
      </c>
      <c r="C22" s="31">
        <v>2</v>
      </c>
    </row>
    <row r="23" spans="1:3" ht="15" customHeight="1">
      <c r="A23" s="21">
        <v>19</v>
      </c>
      <c r="B23" s="22" t="s">
        <v>125</v>
      </c>
      <c r="C23" s="31">
        <v>2</v>
      </c>
    </row>
    <row r="24" spans="1:3" ht="15" customHeight="1">
      <c r="A24" s="21">
        <v>20</v>
      </c>
      <c r="B24" s="22" t="s">
        <v>221</v>
      </c>
      <c r="C24" s="31">
        <v>2</v>
      </c>
    </row>
    <row r="25" spans="1:3" ht="15" customHeight="1">
      <c r="A25" s="21">
        <v>21</v>
      </c>
      <c r="B25" s="22" t="s">
        <v>219</v>
      </c>
      <c r="C25" s="31">
        <v>2</v>
      </c>
    </row>
    <row r="26" spans="1:3" ht="15" customHeight="1">
      <c r="A26" s="21">
        <v>22</v>
      </c>
      <c r="B26" s="22" t="s">
        <v>192</v>
      </c>
      <c r="C26" s="31">
        <v>2</v>
      </c>
    </row>
    <row r="27" spans="1:3" ht="15" customHeight="1">
      <c r="A27" s="21">
        <v>23</v>
      </c>
      <c r="B27" s="22" t="s">
        <v>98</v>
      </c>
      <c r="C27" s="31">
        <v>2</v>
      </c>
    </row>
    <row r="28" spans="1:3" ht="15" customHeight="1">
      <c r="A28" s="21">
        <v>24</v>
      </c>
      <c r="B28" s="22" t="s">
        <v>281</v>
      </c>
      <c r="C28" s="31">
        <v>1</v>
      </c>
    </row>
    <row r="29" spans="1:3" ht="15" customHeight="1">
      <c r="A29" s="21">
        <v>25</v>
      </c>
      <c r="B29" s="22" t="s">
        <v>217</v>
      </c>
      <c r="C29" s="31">
        <v>1</v>
      </c>
    </row>
    <row r="30" spans="1:3" ht="15" customHeight="1">
      <c r="A30" s="21">
        <v>26</v>
      </c>
      <c r="B30" s="22" t="s">
        <v>288</v>
      </c>
      <c r="C30" s="31">
        <v>1</v>
      </c>
    </row>
    <row r="31" spans="1:3" ht="15" customHeight="1">
      <c r="A31" s="21">
        <v>27</v>
      </c>
      <c r="B31" s="22" t="s">
        <v>212</v>
      </c>
      <c r="C31" s="31">
        <v>1</v>
      </c>
    </row>
    <row r="32" spans="1:3" ht="15" customHeight="1">
      <c r="A32" s="21">
        <v>28</v>
      </c>
      <c r="B32" s="22" t="s">
        <v>118</v>
      </c>
      <c r="C32" s="31">
        <v>1</v>
      </c>
    </row>
    <row r="33" spans="1:3" ht="15" customHeight="1">
      <c r="A33" s="21">
        <v>29</v>
      </c>
      <c r="B33" s="22" t="s">
        <v>199</v>
      </c>
      <c r="C33" s="31">
        <v>1</v>
      </c>
    </row>
    <row r="34" spans="1:3" ht="15" customHeight="1">
      <c r="A34" s="21">
        <v>30</v>
      </c>
      <c r="B34" s="22" t="s">
        <v>168</v>
      </c>
      <c r="C34" s="31">
        <v>1</v>
      </c>
    </row>
    <row r="35" spans="1:3" ht="15" customHeight="1">
      <c r="A35" s="21">
        <v>31</v>
      </c>
      <c r="B35" s="22" t="s">
        <v>12</v>
      </c>
      <c r="C35" s="31">
        <v>1</v>
      </c>
    </row>
    <row r="36" spans="1:3" ht="15" customHeight="1">
      <c r="A36" s="21">
        <v>32</v>
      </c>
      <c r="B36" s="22" t="s">
        <v>205</v>
      </c>
      <c r="C36" s="31">
        <v>1</v>
      </c>
    </row>
    <row r="37" spans="1:3" ht="15" customHeight="1">
      <c r="A37" s="21">
        <v>33</v>
      </c>
      <c r="B37" s="22" t="s">
        <v>180</v>
      </c>
      <c r="C37" s="31">
        <v>1</v>
      </c>
    </row>
    <row r="38" spans="1:3" ht="15" customHeight="1">
      <c r="A38" s="21">
        <v>34</v>
      </c>
      <c r="B38" s="22" t="s">
        <v>163</v>
      </c>
      <c r="C38" s="31">
        <v>1</v>
      </c>
    </row>
    <row r="39" spans="1:3" ht="15" customHeight="1">
      <c r="A39" s="21">
        <v>35</v>
      </c>
      <c r="B39" s="22" t="s">
        <v>88</v>
      </c>
      <c r="C39" s="31">
        <v>1</v>
      </c>
    </row>
    <row r="40" spans="1:3" ht="15" customHeight="1">
      <c r="A40" s="21">
        <v>36</v>
      </c>
      <c r="B40" s="22" t="s">
        <v>107</v>
      </c>
      <c r="C40" s="31">
        <v>1</v>
      </c>
    </row>
    <row r="41" spans="1:3" ht="15" customHeight="1">
      <c r="A41" s="21">
        <v>37</v>
      </c>
      <c r="B41" s="22" t="s">
        <v>252</v>
      </c>
      <c r="C41" s="31">
        <v>1</v>
      </c>
    </row>
    <row r="42" spans="1:3" ht="15" customHeight="1">
      <c r="A42" s="21">
        <v>38</v>
      </c>
      <c r="B42" s="22" t="s">
        <v>94</v>
      </c>
      <c r="C42" s="31">
        <v>1</v>
      </c>
    </row>
    <row r="43" spans="1:3" ht="15" customHeight="1">
      <c r="A43" s="21">
        <v>39</v>
      </c>
      <c r="B43" s="22" t="s">
        <v>241</v>
      </c>
      <c r="C43" s="31">
        <v>1</v>
      </c>
    </row>
    <row r="44" spans="1:3" ht="15" customHeight="1">
      <c r="A44" s="21">
        <v>40</v>
      </c>
      <c r="B44" s="22" t="s">
        <v>103</v>
      </c>
      <c r="C44" s="31">
        <v>1</v>
      </c>
    </row>
    <row r="45" spans="1:3" ht="15" customHeight="1">
      <c r="A45" s="23">
        <v>41</v>
      </c>
      <c r="B45" s="24" t="s">
        <v>178</v>
      </c>
      <c r="C45" s="32">
        <v>1</v>
      </c>
    </row>
    <row r="46" ht="12.75">
      <c r="C46" s="2">
        <f>SUM(C5:C45)</f>
        <v>144</v>
      </c>
    </row>
  </sheetData>
  <sheetProtection/>
  <autoFilter ref="A4:C4">
    <sortState ref="A5:C46">
      <sortCondition descending="1" sortBy="value" ref="C5:C4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2016-11-14T22:21:08Z</dcterms:modified>
  <cp:category/>
  <cp:version/>
  <cp:contentType/>
  <cp:contentStatus/>
</cp:coreProperties>
</file>