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'Individuale'!$A$3:$I$133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<sst xmlns="http://schemas.openxmlformats.org/spreadsheetml/2006/main" count="873" uniqueCount="482">
  <si>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</si>
  <si>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</si>
  <si>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</si>
  <si>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</si>
  <si>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</si>
  <si>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</si>
  <si>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</si>
  <si>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</si>
  <si>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</si>
  <si>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</si>
  <si>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</si>
  <si>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ANTONIO</t>
  </si>
  <si>
    <t>FRANCESCO</t>
  </si>
  <si>
    <t>GIOVANNI</t>
  </si>
  <si>
    <t>GIUSEPPE</t>
  </si>
  <si>
    <t>MASSIMO</t>
  </si>
  <si>
    <t>LUCIANO</t>
  </si>
  <si>
    <t>ALBERTO</t>
  </si>
  <si>
    <t>FABRIZIO</t>
  </si>
  <si>
    <t>CARLO</t>
  </si>
  <si>
    <t>STEFANO</t>
  </si>
  <si>
    <t>MAURO</t>
  </si>
  <si>
    <t>ALESSANDRO</t>
  </si>
  <si>
    <t>ROBERTO</t>
  </si>
  <si>
    <t>FABIO</t>
  </si>
  <si>
    <t>MAURIZIO</t>
  </si>
  <si>
    <t>LUCA</t>
  </si>
  <si>
    <t>MARCO</t>
  </si>
  <si>
    <t>CLAUDIO</t>
  </si>
  <si>
    <t>ALDO</t>
  </si>
  <si>
    <t>ANDREA</t>
  </si>
  <si>
    <t>SALVATORE</t>
  </si>
  <si>
    <t>MASSIMILIANO</t>
  </si>
  <si>
    <t>MARCELLO</t>
  </si>
  <si>
    <t>VINCENZO</t>
  </si>
  <si>
    <t>DAVIDE</t>
  </si>
  <si>
    <t>GIANFRANCO</t>
  </si>
  <si>
    <t>MARIO</t>
  </si>
  <si>
    <t>MICHELE</t>
  </si>
  <si>
    <t>ROBERTA</t>
  </si>
  <si>
    <t>PIETRO</t>
  </si>
  <si>
    <t>ANGELO</t>
  </si>
  <si>
    <t>FRANCESCA</t>
  </si>
  <si>
    <t>ENRICO</t>
  </si>
  <si>
    <t>RUNNING CLUB FUTURA</t>
  </si>
  <si>
    <t>SERGIO</t>
  </si>
  <si>
    <t>GIANNI</t>
  </si>
  <si>
    <t>GIANCARLO</t>
  </si>
  <si>
    <t>RAFFAELE</t>
  </si>
  <si>
    <t>DOMENICO</t>
  </si>
  <si>
    <t>GERARDO</t>
  </si>
  <si>
    <t>CRISTIAN</t>
  </si>
  <si>
    <t>LAURA</t>
  </si>
  <si>
    <t>SILVIO</t>
  </si>
  <si>
    <t>PIERO</t>
  </si>
  <si>
    <t>RENATO</t>
  </si>
  <si>
    <t>MARIA</t>
  </si>
  <si>
    <t>VALENTINO</t>
  </si>
  <si>
    <t>ROCCO</t>
  </si>
  <si>
    <t>EMILIO</t>
  </si>
  <si>
    <t>CIRO</t>
  </si>
  <si>
    <t>IANNOTTA</t>
  </si>
  <si>
    <t>LUCIO</t>
  </si>
  <si>
    <t>ANTONIETTA</t>
  </si>
  <si>
    <t>ANGELA</t>
  </si>
  <si>
    <t>MM35</t>
  </si>
  <si>
    <t>MM40</t>
  </si>
  <si>
    <t>CESARE</t>
  </si>
  <si>
    <t>FIORAVANTI</t>
  </si>
  <si>
    <t>ELIO</t>
  </si>
  <si>
    <t>MM55</t>
  </si>
  <si>
    <t>0:50:48</t>
  </si>
  <si>
    <t>GIORGIO</t>
  </si>
  <si>
    <t>MM45</t>
  </si>
  <si>
    <t>MM50</t>
  </si>
  <si>
    <t>BRUNO</t>
  </si>
  <si>
    <t>MM60</t>
  </si>
  <si>
    <t>UGO</t>
  </si>
  <si>
    <t>RCF</t>
  </si>
  <si>
    <t>ANNA</t>
  </si>
  <si>
    <t>PINO</t>
  </si>
  <si>
    <t>MM65</t>
  </si>
  <si>
    <t>DI PAOLO</t>
  </si>
  <si>
    <t>ANTONINO</t>
  </si>
  <si>
    <t>BORDI</t>
  </si>
  <si>
    <t>FEDERICA</t>
  </si>
  <si>
    <t>ADRIANO</t>
  </si>
  <si>
    <t>MF40</t>
  </si>
  <si>
    <t>LUIGINO</t>
  </si>
  <si>
    <t>MARINO</t>
  </si>
  <si>
    <t>MF50</t>
  </si>
  <si>
    <t>DE ANGELIS</t>
  </si>
  <si>
    <t>MARCELLA</t>
  </si>
  <si>
    <t>MF45</t>
  </si>
  <si>
    <t>IGOR</t>
  </si>
  <si>
    <t>MF55</t>
  </si>
  <si>
    <t>GIORGI</t>
  </si>
  <si>
    <t>ANNAMARIA</t>
  </si>
  <si>
    <t>PODISTICA OSTIA</t>
  </si>
  <si>
    <t>SILVIA</t>
  </si>
  <si>
    <t>FARTLEK OSTIA</t>
  </si>
  <si>
    <t>CAROSI</t>
  </si>
  <si>
    <t>ADELE</t>
  </si>
  <si>
    <t>PAOLA</t>
  </si>
  <si>
    <t>LUCARINI</t>
  </si>
  <si>
    <t>ROMANO</t>
  </si>
  <si>
    <t>RICCARDO</t>
  </si>
  <si>
    <t>UISP ROMA</t>
  </si>
  <si>
    <t>VITTORIO</t>
  </si>
  <si>
    <t>GIOVANNINI</t>
  </si>
  <si>
    <t>FULVIO</t>
  </si>
  <si>
    <t>MANCIOCCHI</t>
  </si>
  <si>
    <t>AVERSA</t>
  </si>
  <si>
    <t>LIBERATO</t>
  </si>
  <si>
    <t>MARZIONI</t>
  </si>
  <si>
    <t>NICOLA</t>
  </si>
  <si>
    <t>ASD ASTRA TRASTEVERE</t>
  </si>
  <si>
    <t>0:27:27</t>
  </si>
  <si>
    <t>RUGGIERI</t>
  </si>
  <si>
    <t>0:28:08</t>
  </si>
  <si>
    <t>SOLITO</t>
  </si>
  <si>
    <t>0:28:15</t>
  </si>
  <si>
    <t>BEDINI</t>
  </si>
  <si>
    <t>VILLA AURELIA FORUM S.C.</t>
  </si>
  <si>
    <t>0:28:24</t>
  </si>
  <si>
    <t>MIELE</t>
  </si>
  <si>
    <t>LBM SPORT ROMA</t>
  </si>
  <si>
    <t>0:28:29</t>
  </si>
  <si>
    <t>PAPAGNI</t>
  </si>
  <si>
    <t>AMATM</t>
  </si>
  <si>
    <t>0:28:48</t>
  </si>
  <si>
    <t>INDELICATO</t>
  </si>
  <si>
    <t>0:29:06</t>
  </si>
  <si>
    <t>SETTI</t>
  </si>
  <si>
    <t>0:29:12</t>
  </si>
  <si>
    <t>RUFFINI</t>
  </si>
  <si>
    <t>0:29:38</t>
  </si>
  <si>
    <t>0:29:58</t>
  </si>
  <si>
    <t>BARILE</t>
  </si>
  <si>
    <t>LIBERTAS OSTIA RUNNERS AVIS</t>
  </si>
  <si>
    <t>0:30:15</t>
  </si>
  <si>
    <t>WOJCIESZECK</t>
  </si>
  <si>
    <t>EWA</t>
  </si>
  <si>
    <t>0:30:25</t>
  </si>
  <si>
    <t>CEPRAGA</t>
  </si>
  <si>
    <t>0:30:33</t>
  </si>
  <si>
    <t>CASTELLANO</t>
  </si>
  <si>
    <t>0:30:38</t>
  </si>
  <si>
    <t>BOGGIATTO</t>
  </si>
  <si>
    <t>ATLETICA VILLA GUGLIELMI</t>
  </si>
  <si>
    <t>0:30:40</t>
  </si>
  <si>
    <t>MOCAVINI</t>
  </si>
  <si>
    <t>0:30:45</t>
  </si>
  <si>
    <t>FAZI</t>
  </si>
  <si>
    <t>0:31:10</t>
  </si>
  <si>
    <t>BIZZARRI</t>
  </si>
  <si>
    <t>AICS CLUB ATLETICO CENTRALE</t>
  </si>
  <si>
    <t>0:31:17</t>
  </si>
  <si>
    <t>0:31:49</t>
  </si>
  <si>
    <t>MANDOLINI</t>
  </si>
  <si>
    <t>0:31:54</t>
  </si>
  <si>
    <t>SCORPO</t>
  </si>
  <si>
    <t>0:32:06</t>
  </si>
  <si>
    <t>SALAZAR TOAPANTA</t>
  </si>
  <si>
    <t>N. GUSTAVO</t>
  </si>
  <si>
    <t>0:33:02</t>
  </si>
  <si>
    <t>GRASSI</t>
  </si>
  <si>
    <t>ASD ATLETICA VITINIA</t>
  </si>
  <si>
    <t>0:33:25</t>
  </si>
  <si>
    <t>VINTARI</t>
  </si>
  <si>
    <t>0:33:26</t>
  </si>
  <si>
    <t>COLAZZO</t>
  </si>
  <si>
    <t>OSTIA ANTICA ATHLETAE</t>
  </si>
  <si>
    <t>0:33:29</t>
  </si>
  <si>
    <t>RENZI</t>
  </si>
  <si>
    <t>0:33:36</t>
  </si>
  <si>
    <t>CONTU</t>
  </si>
  <si>
    <t>0:33:41</t>
  </si>
  <si>
    <t>HUAMAN ZUASNABAR</t>
  </si>
  <si>
    <t>TEODOSIO</t>
  </si>
  <si>
    <t>0:33:43</t>
  </si>
  <si>
    <t>TRUPPI</t>
  </si>
  <si>
    <t>GAETANO</t>
  </si>
  <si>
    <t>0:33:47</t>
  </si>
  <si>
    <t>BORTOLAMI</t>
  </si>
  <si>
    <t>0:33:48</t>
  </si>
  <si>
    <t>SAVA</t>
  </si>
  <si>
    <t>LUMINITA</t>
  </si>
  <si>
    <t>0:33:50</t>
  </si>
  <si>
    <t>GIORGINI</t>
  </si>
  <si>
    <t>MARCENTA</t>
  </si>
  <si>
    <t>AMATORI CASTELFUSANO</t>
  </si>
  <si>
    <t>0:34:05</t>
  </si>
  <si>
    <t>CERRUTO</t>
  </si>
  <si>
    <t>0:34:07</t>
  </si>
  <si>
    <t>NARDONI</t>
  </si>
  <si>
    <t>0:34:08</t>
  </si>
  <si>
    <t>COSCIA</t>
  </si>
  <si>
    <t>0:34:11</t>
  </si>
  <si>
    <t>DI GAETANO</t>
  </si>
  <si>
    <t>UISP GENZANO</t>
  </si>
  <si>
    <t>0:34:24</t>
  </si>
  <si>
    <t>LUTRI</t>
  </si>
  <si>
    <t>SS LAZIO</t>
  </si>
  <si>
    <t>0:34:29</t>
  </si>
  <si>
    <t>LOMBARDO</t>
  </si>
  <si>
    <t>0:34:33</t>
  </si>
  <si>
    <t>VERDIGLIONE</t>
  </si>
  <si>
    <t>COSMA</t>
  </si>
  <si>
    <t>0:34:45</t>
  </si>
  <si>
    <t>DURANTE</t>
  </si>
  <si>
    <t>0:34:48</t>
  </si>
  <si>
    <t>DEL GAVIO</t>
  </si>
  <si>
    <t>ASD PODISTICA POMEZIA</t>
  </si>
  <si>
    <t>0:34:51</t>
  </si>
  <si>
    <t>GIARDULLI</t>
  </si>
  <si>
    <t>0:34:53</t>
  </si>
  <si>
    <t>LUMICISI</t>
  </si>
  <si>
    <t>0:34:55</t>
  </si>
  <si>
    <t>MARINI</t>
  </si>
  <si>
    <t>ATHLETIC SEA RUNNERS</t>
  </si>
  <si>
    <t>0:35:12</t>
  </si>
  <si>
    <t>0:35:27</t>
  </si>
  <si>
    <t>CAMPETELLI</t>
  </si>
  <si>
    <t>0:35:30</t>
  </si>
  <si>
    <t>SANTANGELO</t>
  </si>
  <si>
    <t>0:35:35</t>
  </si>
  <si>
    <t>MODESTI</t>
  </si>
  <si>
    <t>0:35:47</t>
  </si>
  <si>
    <t>SCHIRINZI</t>
  </si>
  <si>
    <t>0:35:48</t>
  </si>
  <si>
    <t>LANCIOLI</t>
  </si>
  <si>
    <t>0:35:54</t>
  </si>
  <si>
    <t>CONTE</t>
  </si>
  <si>
    <t>ASD AMATORI ATLETICA POMEZIA</t>
  </si>
  <si>
    <t>0:36:00</t>
  </si>
  <si>
    <t>FENAROLI</t>
  </si>
  <si>
    <t>0:36:08</t>
  </si>
  <si>
    <t>VILLA</t>
  </si>
  <si>
    <t>0:36:20</t>
  </si>
  <si>
    <t>LIVIO</t>
  </si>
  <si>
    <t>G.S. CORRIMONDO</t>
  </si>
  <si>
    <t>0:36:28</t>
  </si>
  <si>
    <t>ZAVATTA</t>
  </si>
  <si>
    <t>G.S. BANCARI ROMANI</t>
  </si>
  <si>
    <t>0:36:33</t>
  </si>
  <si>
    <t>0:36:39</t>
  </si>
  <si>
    <t>IPPOLITI</t>
  </si>
  <si>
    <t>RETI RUNNERS</t>
  </si>
  <si>
    <t>0:36:44</t>
  </si>
  <si>
    <t>BARLETTA</t>
  </si>
  <si>
    <t>CINZIA</t>
  </si>
  <si>
    <t>LIBERATLETICA ARIS ROMA</t>
  </si>
  <si>
    <t>0:36:46</t>
  </si>
  <si>
    <t>CELLAI</t>
  </si>
  <si>
    <t>0:36:51</t>
  </si>
  <si>
    <t>FILOSOFI</t>
  </si>
  <si>
    <t>CUS ROMATLETICA</t>
  </si>
  <si>
    <t>0:36:56</t>
  </si>
  <si>
    <t>SPALLACCINI</t>
  </si>
  <si>
    <t>0:36:58</t>
  </si>
  <si>
    <t>MADONIA</t>
  </si>
  <si>
    <t>0:36:59</t>
  </si>
  <si>
    <t>DORATI</t>
  </si>
  <si>
    <t>0:37:03</t>
  </si>
  <si>
    <t>FORREST GUMP</t>
  </si>
  <si>
    <t>0:37:04</t>
  </si>
  <si>
    <t>0:37:10</t>
  </si>
  <si>
    <t>RANDAZZO</t>
  </si>
  <si>
    <t>0:37:12</t>
  </si>
  <si>
    <t>PAPALINI</t>
  </si>
  <si>
    <t>MIRCO</t>
  </si>
  <si>
    <t>0:37:14</t>
  </si>
  <si>
    <t>0:37:16</t>
  </si>
  <si>
    <t>PORTANOVA</t>
  </si>
  <si>
    <t>0:37:20</t>
  </si>
  <si>
    <t>IACOBELLI</t>
  </si>
  <si>
    <t>0:37:29</t>
  </si>
  <si>
    <t>ASD BAGHDAD MARATHON</t>
  </si>
  <si>
    <t>0:37:39</t>
  </si>
  <si>
    <t>VAGNI</t>
  </si>
  <si>
    <t>0:37:40</t>
  </si>
  <si>
    <t>CECCANTONI</t>
  </si>
  <si>
    <t>0:37:43</t>
  </si>
  <si>
    <t>IADELUCA</t>
  </si>
  <si>
    <t>0:37:49</t>
  </si>
  <si>
    <t>LUCCITTI</t>
  </si>
  <si>
    <t>0:37:56</t>
  </si>
  <si>
    <t>VERONA</t>
  </si>
  <si>
    <t>BARBARA</t>
  </si>
  <si>
    <t>0:38:04</t>
  </si>
  <si>
    <t>DE DOMINICIS</t>
  </si>
  <si>
    <t>SILVANO</t>
  </si>
  <si>
    <t>CANDIRACCI</t>
  </si>
  <si>
    <t>0:38:14</t>
  </si>
  <si>
    <t>ROMITI</t>
  </si>
  <si>
    <t>ATLETICA ENI</t>
  </si>
  <si>
    <t>0:38:22</t>
  </si>
  <si>
    <t>TIBERI</t>
  </si>
  <si>
    <t>0:38:23</t>
  </si>
  <si>
    <t>SORGI</t>
  </si>
  <si>
    <t>ATLETICA OSTIA</t>
  </si>
  <si>
    <t>0:38:25</t>
  </si>
  <si>
    <t>SARANGO SOTO</t>
  </si>
  <si>
    <t>HECTOR</t>
  </si>
  <si>
    <t>0:38:28</t>
  </si>
  <si>
    <t>PICCIOLI</t>
  </si>
  <si>
    <t>0:38:31</t>
  </si>
  <si>
    <t>CANGIALOSI</t>
  </si>
  <si>
    <t>VIVIANA</t>
  </si>
  <si>
    <t>0:38:44</t>
  </si>
  <si>
    <t>LOPEZ</t>
  </si>
  <si>
    <t>0:38:53</t>
  </si>
  <si>
    <t>BASILE GIANNINI</t>
  </si>
  <si>
    <t>MIRTA</t>
  </si>
  <si>
    <t>AMATF</t>
  </si>
  <si>
    <t>0:39:04</t>
  </si>
  <si>
    <t>FATICONI</t>
  </si>
  <si>
    <t>0:39:08</t>
  </si>
  <si>
    <t>UNGANIA</t>
  </si>
  <si>
    <t>ASD MEDITERRANEA</t>
  </si>
  <si>
    <t>0:39:19</t>
  </si>
  <si>
    <t>AMICARELLI</t>
  </si>
  <si>
    <t>0:39:31</t>
  </si>
  <si>
    <t>DALU</t>
  </si>
  <si>
    <t>0:39:39</t>
  </si>
  <si>
    <t>PALMULLI</t>
  </si>
  <si>
    <t>0:39:46</t>
  </si>
  <si>
    <t>GIZZI</t>
  </si>
  <si>
    <t>RITA</t>
  </si>
  <si>
    <t>0:39:56</t>
  </si>
  <si>
    <t>IANDOLO</t>
  </si>
  <si>
    <t>PODISTI MARATONA ROMA</t>
  </si>
  <si>
    <t>0:39:58</t>
  </si>
  <si>
    <t>EUTIZI</t>
  </si>
  <si>
    <t>0:40:02</t>
  </si>
  <si>
    <t>RIOSA</t>
  </si>
  <si>
    <t>ATAC MARATHON CLUB</t>
  </si>
  <si>
    <t>0:40:05</t>
  </si>
  <si>
    <t>LA RUFFA</t>
  </si>
  <si>
    <t>MF60</t>
  </si>
  <si>
    <t>0:40:16</t>
  </si>
  <si>
    <t>PIOVISAN</t>
  </si>
  <si>
    <t>0:40:19</t>
  </si>
  <si>
    <t>BALZOTTI</t>
  </si>
  <si>
    <t>ASD SEA RUNNERS</t>
  </si>
  <si>
    <t>DELL'OSTE</t>
  </si>
  <si>
    <t>0:40:22</t>
  </si>
  <si>
    <t>SANCHINI</t>
  </si>
  <si>
    <t>0:40:43</t>
  </si>
  <si>
    <t>PETRICELLI</t>
  </si>
  <si>
    <t>0:40:45</t>
  </si>
  <si>
    <t>MICHEL GABRIEL</t>
  </si>
  <si>
    <t>FLORIAN</t>
  </si>
  <si>
    <t>0:41:00</t>
  </si>
  <si>
    <t>SAVINI</t>
  </si>
  <si>
    <t>0:41:01</t>
  </si>
  <si>
    <t>VENA</t>
  </si>
  <si>
    <t>0:41:07</t>
  </si>
  <si>
    <t>CORVARO</t>
  </si>
  <si>
    <t>GINO</t>
  </si>
  <si>
    <t>0:41:13</t>
  </si>
  <si>
    <t>ORTENZI</t>
  </si>
  <si>
    <t>0:41:19</t>
  </si>
  <si>
    <t>ORSOLINI</t>
  </si>
  <si>
    <t>ATLETICA PEGASO</t>
  </si>
  <si>
    <t>0:41:37</t>
  </si>
  <si>
    <t>BADALONI</t>
  </si>
  <si>
    <t>0:41:39</t>
  </si>
  <si>
    <t>DUMA</t>
  </si>
  <si>
    <t>0:41:47</t>
  </si>
  <si>
    <t>TROISI</t>
  </si>
  <si>
    <t>0:41:53</t>
  </si>
  <si>
    <t>FILANTI</t>
  </si>
  <si>
    <t>0:42:08</t>
  </si>
  <si>
    <t>RAGAZZINI</t>
  </si>
  <si>
    <t>0:42:11</t>
  </si>
  <si>
    <t>STOLFI</t>
  </si>
  <si>
    <t>VALERIA</t>
  </si>
  <si>
    <t>0:42:14</t>
  </si>
  <si>
    <t>MARIANO</t>
  </si>
  <si>
    <t>0:42:24</t>
  </si>
  <si>
    <t>GIORDANO</t>
  </si>
  <si>
    <t>0:42:31</t>
  </si>
  <si>
    <t>DEL NEGRO</t>
  </si>
  <si>
    <t>0:42:35</t>
  </si>
  <si>
    <t>BATTAGLINI</t>
  </si>
  <si>
    <t>DEBORAH</t>
  </si>
  <si>
    <t>0:42:36</t>
  </si>
  <si>
    <t>LOLLI</t>
  </si>
  <si>
    <t>0:42:43</t>
  </si>
  <si>
    <t>PIACENTE</t>
  </si>
  <si>
    <t>0:42:44</t>
  </si>
  <si>
    <t>0:42:45</t>
  </si>
  <si>
    <t>PAMBIANCHI</t>
  </si>
  <si>
    <t>0:42:56</t>
  </si>
  <si>
    <t>POLETTI</t>
  </si>
  <si>
    <t>FLAVIO</t>
  </si>
  <si>
    <t>0:43:06</t>
  </si>
  <si>
    <t>PELLEGRINI</t>
  </si>
  <si>
    <t>0:43:09</t>
  </si>
  <si>
    <t>GREMIZZI</t>
  </si>
  <si>
    <t>0:43:11</t>
  </si>
  <si>
    <t>PIRINA</t>
  </si>
  <si>
    <t>SENM</t>
  </si>
  <si>
    <t>0:43:13</t>
  </si>
  <si>
    <t>ROMAGNOLI</t>
  </si>
  <si>
    <t>FLAVIA</t>
  </si>
  <si>
    <t>0:43:29</t>
  </si>
  <si>
    <t>PISCITELLI</t>
  </si>
  <si>
    <t>0:43:31</t>
  </si>
  <si>
    <t>BONIFACIO</t>
  </si>
  <si>
    <t>NELLO</t>
  </si>
  <si>
    <t>0:43:33</t>
  </si>
  <si>
    <t>DATTOLO</t>
  </si>
  <si>
    <t>RENATA</t>
  </si>
  <si>
    <t>0:43:46</t>
  </si>
  <si>
    <t>URSOLINI</t>
  </si>
  <si>
    <t>0:44:01</t>
  </si>
  <si>
    <t>BERNI</t>
  </si>
  <si>
    <t>0:44:05</t>
  </si>
  <si>
    <t>PETRELLI</t>
  </si>
  <si>
    <t>ANTOLINI</t>
  </si>
  <si>
    <t>0:44:27</t>
  </si>
  <si>
    <t>ZUCCARI</t>
  </si>
  <si>
    <t>0:44:29</t>
  </si>
  <si>
    <t>PAVIA</t>
  </si>
  <si>
    <t>IMPERIALI</t>
  </si>
  <si>
    <t>0:44:46</t>
  </si>
  <si>
    <t>IELLAMO</t>
  </si>
  <si>
    <t>0:45:27</t>
  </si>
  <si>
    <t>SANTI</t>
  </si>
  <si>
    <t>0:45:32</t>
  </si>
  <si>
    <t>MORITTU</t>
  </si>
  <si>
    <t>PAOLINO</t>
  </si>
  <si>
    <t>0:45:44</t>
  </si>
  <si>
    <t>BIGLIARDI</t>
  </si>
  <si>
    <t>GUIA</t>
  </si>
  <si>
    <t>SCARCHILLI</t>
  </si>
  <si>
    <t>0:45:46</t>
  </si>
  <si>
    <t>TERESINA</t>
  </si>
  <si>
    <t>0:45:59</t>
  </si>
  <si>
    <t>0:46:15</t>
  </si>
  <si>
    <t>0:46:18</t>
  </si>
  <si>
    <t>BUZZIN</t>
  </si>
  <si>
    <t>0:47:00</t>
  </si>
  <si>
    <t>SANGUIGNI</t>
  </si>
  <si>
    <t>0:47:10</t>
  </si>
  <si>
    <t>PANZERI</t>
  </si>
  <si>
    <t>0:47:11</t>
  </si>
  <si>
    <t>MOULDING</t>
  </si>
  <si>
    <t>JULIAN PAUL</t>
  </si>
  <si>
    <t>0:47:14</t>
  </si>
  <si>
    <t>BRUNELLI</t>
  </si>
  <si>
    <t>GABRIELE</t>
  </si>
  <si>
    <t>0:47:34</t>
  </si>
  <si>
    <t>GIAMBENEDETTI</t>
  </si>
  <si>
    <t>0:47:42</t>
  </si>
  <si>
    <t>TESTINI</t>
  </si>
  <si>
    <t>GABRIELLA</t>
  </si>
  <si>
    <t>0:47:55</t>
  </si>
  <si>
    <t>GALATI</t>
  </si>
  <si>
    <t>0:47:59</t>
  </si>
  <si>
    <t>MENICI</t>
  </si>
  <si>
    <t>FANISIO</t>
  </si>
  <si>
    <t>MF65</t>
  </si>
  <si>
    <t>0:48:11</t>
  </si>
  <si>
    <t>0:48:45</t>
  </si>
  <si>
    <t>DI NELLA</t>
  </si>
  <si>
    <t>0:49:18</t>
  </si>
  <si>
    <t>TARANI</t>
  </si>
  <si>
    <t>FORTIN</t>
  </si>
  <si>
    <t>FLORIANO</t>
  </si>
  <si>
    <t>0:50:15</t>
  </si>
  <si>
    <t>LATTANTE</t>
  </si>
  <si>
    <t>CHIERCHIA</t>
  </si>
  <si>
    <t>VASILACOS</t>
  </si>
  <si>
    <t>COSTANTINO</t>
  </si>
  <si>
    <t>0:55:47</t>
  </si>
  <si>
    <t>1:02:09</t>
  </si>
  <si>
    <t>Sali e scendi per Vitinia</t>
  </si>
  <si>
    <t>Vitinia (RM) Italia - Domenica 17/10/2010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</si>
</sst>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8"/>
  <sheetViews>
    <sheetView tabSelected="1" workbookViewId="0" topLeftCell="A1">
      <pane ySplit="3" topLeftCell="BM4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>
      <c r="A1" s="25" t="s">
        <v>480</v>
      </c>
      <c r="B1" s="26"/>
      <c r="C1" s="26"/>
      <c r="D1" s="26"/>
      <c r="E1" s="26"/>
      <c r="F1" s="26"/>
      <c r="G1" s="27"/>
      <c r="H1" s="27"/>
      <c r="I1" s="28"/>
    </row>
    <row r="2" spans="1:9" ht="24.75" customHeight="1">
      <c r="A2" s="29" t="s">
        <v>481</v>
      </c>
      <c r="B2" s="30"/>
      <c r="C2" s="30"/>
      <c r="D2" s="30"/>
      <c r="E2" s="30"/>
      <c r="F2" s="30"/>
      <c r="G2" s="31"/>
      <c r="H2" s="21" t="s">
        <v>0</v>
      </c>
      <c r="I2" s="22">
        <v>8.2</v>
      </c>
    </row>
    <row r="3" spans="1:9" ht="37.5" customHeight="1">
      <c r="A3" s="19" t="s">
        <v>1</v>
      </c>
      <c r="B3" s="15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20" t="s">
        <v>8</v>
      </c>
      <c r="I3" s="20" t="s">
        <v>9</v>
      </c>
    </row>
    <row r="4" spans="1:9" s="1" customFormat="1" ht="15" customHeight="1">
      <c r="A4" s="6">
        <v>1</v>
      </c>
      <c r="B4" s="50" t="s">
        <v>109</v>
      </c>
      <c r="C4" s="50" t="s">
        <v>27</v>
      </c>
      <c r="D4" s="8" t="s">
        <v>65</v>
      </c>
      <c r="E4" s="50" t="s">
        <v>116</v>
      </c>
      <c r="F4" s="8" t="s">
        <v>117</v>
      </c>
      <c r="G4" s="7" t="str">
        <f aca="true" t="shared" si="0" ref="G4:G67">TEXT(INT((HOUR(F4)*3600+MINUTE(F4)*60+SECOND(F4))/$I$2/60),"0")&amp;"."&amp;TEXT(MOD((HOUR(F4)*3600+MINUTE(F4)*60+SECOND(F4))/$I$2,60),"00")&amp;"/km"</f>
        <v>3.21/km</v>
      </c>
      <c r="H4" s="38">
        <f aca="true" t="shared" si="1" ref="H4:H31">F4-$F$4</f>
        <v>0</v>
      </c>
      <c r="I4" s="38">
        <f>F4-INDEX($F$4:$F$985,MATCH(D4,$D$4:$D$985,0))</f>
        <v>0</v>
      </c>
    </row>
    <row r="5" spans="1:9" s="1" customFormat="1" ht="15" customHeight="1">
      <c r="A5" s="9">
        <v>2</v>
      </c>
      <c r="B5" s="51" t="s">
        <v>118</v>
      </c>
      <c r="C5" s="51" t="s">
        <v>45</v>
      </c>
      <c r="D5" s="11" t="s">
        <v>66</v>
      </c>
      <c r="E5" s="51" t="s">
        <v>100</v>
      </c>
      <c r="F5" s="11" t="s">
        <v>119</v>
      </c>
      <c r="G5" s="10" t="str">
        <f t="shared" si="0"/>
        <v>3.26/km</v>
      </c>
      <c r="H5" s="39">
        <f t="shared" si="1"/>
        <v>0.0004745370370370372</v>
      </c>
      <c r="I5" s="39">
        <f>F5-INDEX($F$4:$F$985,MATCH(D5,$D$4:$D$985,0))</f>
        <v>0</v>
      </c>
    </row>
    <row r="6" spans="1:9" s="1" customFormat="1" ht="15" customHeight="1">
      <c r="A6" s="9">
        <v>3</v>
      </c>
      <c r="B6" s="51" t="s">
        <v>120</v>
      </c>
      <c r="C6" s="51" t="s">
        <v>24</v>
      </c>
      <c r="D6" s="11" t="s">
        <v>66</v>
      </c>
      <c r="E6" s="51" t="s">
        <v>100</v>
      </c>
      <c r="F6" s="11" t="s">
        <v>121</v>
      </c>
      <c r="G6" s="10" t="str">
        <f t="shared" si="0"/>
        <v>3.27/km</v>
      </c>
      <c r="H6" s="39">
        <f t="shared" si="1"/>
        <v>0.0005555555555555557</v>
      </c>
      <c r="I6" s="39">
        <f>F6-INDEX($F$4:$F$985,MATCH(D6,$D$4:$D$985,0))</f>
        <v>8.101851851851846E-05</v>
      </c>
    </row>
    <row r="7" spans="1:9" s="1" customFormat="1" ht="15" customHeight="1">
      <c r="A7" s="9">
        <v>4</v>
      </c>
      <c r="B7" s="51" t="s">
        <v>122</v>
      </c>
      <c r="C7" s="51" t="s">
        <v>24</v>
      </c>
      <c r="D7" s="11" t="s">
        <v>65</v>
      </c>
      <c r="E7" s="51" t="s">
        <v>123</v>
      </c>
      <c r="F7" s="11" t="s">
        <v>124</v>
      </c>
      <c r="G7" s="10" t="str">
        <f t="shared" si="0"/>
        <v>3.28/km</v>
      </c>
      <c r="H7" s="39">
        <f t="shared" si="1"/>
        <v>0.0006597222222222213</v>
      </c>
      <c r="I7" s="39">
        <f>F7-INDEX($F$4:$F$985,MATCH(D7,$D$4:$D$985,0))</f>
        <v>0.0006597222222222213</v>
      </c>
    </row>
    <row r="8" spans="1:9" s="1" customFormat="1" ht="15" customHeight="1">
      <c r="A8" s="9">
        <v>5</v>
      </c>
      <c r="B8" s="51" t="s">
        <v>125</v>
      </c>
      <c r="C8" s="51" t="s">
        <v>59</v>
      </c>
      <c r="D8" s="11" t="s">
        <v>65</v>
      </c>
      <c r="E8" s="51" t="s">
        <v>126</v>
      </c>
      <c r="F8" s="11" t="s">
        <v>127</v>
      </c>
      <c r="G8" s="10" t="str">
        <f t="shared" si="0"/>
        <v>3.28/km</v>
      </c>
      <c r="H8" s="39">
        <f t="shared" si="1"/>
        <v>0.0007175925925925926</v>
      </c>
      <c r="I8" s="39">
        <f>F8-INDEX($F$4:$F$985,MATCH(D8,$D$4:$D$985,0))</f>
        <v>0.0007175925925925926</v>
      </c>
    </row>
    <row r="9" spans="1:9" s="1" customFormat="1" ht="15" customHeight="1">
      <c r="A9" s="9">
        <v>6</v>
      </c>
      <c r="B9" s="51" t="s">
        <v>128</v>
      </c>
      <c r="C9" s="51" t="s">
        <v>23</v>
      </c>
      <c r="D9" s="11" t="s">
        <v>129</v>
      </c>
      <c r="E9" s="51" t="s">
        <v>100</v>
      </c>
      <c r="F9" s="11" t="s">
        <v>130</v>
      </c>
      <c r="G9" s="10" t="str">
        <f t="shared" si="0"/>
        <v>3.31/km</v>
      </c>
      <c r="H9" s="39">
        <f t="shared" si="1"/>
        <v>0.0009375000000000008</v>
      </c>
      <c r="I9" s="39">
        <f>F9-INDEX($F$4:$F$985,MATCH(D9,$D$4:$D$985,0))</f>
        <v>0</v>
      </c>
    </row>
    <row r="10" spans="1:9" s="1" customFormat="1" ht="15" customHeight="1">
      <c r="A10" s="9">
        <v>7</v>
      </c>
      <c r="B10" s="51" t="s">
        <v>131</v>
      </c>
      <c r="C10" s="51" t="s">
        <v>27</v>
      </c>
      <c r="D10" s="11" t="s">
        <v>66</v>
      </c>
      <c r="E10" s="51" t="s">
        <v>100</v>
      </c>
      <c r="F10" s="11" t="s">
        <v>132</v>
      </c>
      <c r="G10" s="10" t="str">
        <f t="shared" si="0"/>
        <v>3.33/km</v>
      </c>
      <c r="H10" s="39">
        <f t="shared" si="1"/>
        <v>0.0011458333333333355</v>
      </c>
      <c r="I10" s="39">
        <f>F10-INDEX($F$4:$F$985,MATCH(D10,$D$4:$D$985,0))</f>
        <v>0.0006712962962962983</v>
      </c>
    </row>
    <row r="11" spans="1:9" s="1" customFormat="1" ht="15" customHeight="1">
      <c r="A11" s="9">
        <v>8</v>
      </c>
      <c r="B11" s="51" t="s">
        <v>133</v>
      </c>
      <c r="C11" s="51" t="s">
        <v>30</v>
      </c>
      <c r="D11" s="11" t="s">
        <v>129</v>
      </c>
      <c r="E11" s="51" t="s">
        <v>100</v>
      </c>
      <c r="F11" s="11" t="s">
        <v>134</v>
      </c>
      <c r="G11" s="10" t="str">
        <f t="shared" si="0"/>
        <v>3.34/km</v>
      </c>
      <c r="H11" s="39">
        <f t="shared" si="1"/>
        <v>0.001215277777777777</v>
      </c>
      <c r="I11" s="39">
        <f>F11-INDEX($F$4:$F$985,MATCH(D11,$D$4:$D$985,0))</f>
        <v>0.0002777777777777761</v>
      </c>
    </row>
    <row r="12" spans="1:9" s="1" customFormat="1" ht="15" customHeight="1">
      <c r="A12" s="9">
        <v>9</v>
      </c>
      <c r="B12" s="51" t="s">
        <v>135</v>
      </c>
      <c r="C12" s="51" t="s">
        <v>43</v>
      </c>
      <c r="D12" s="11" t="s">
        <v>66</v>
      </c>
      <c r="E12" s="51" t="s">
        <v>100</v>
      </c>
      <c r="F12" s="11" t="s">
        <v>136</v>
      </c>
      <c r="G12" s="10" t="str">
        <f t="shared" si="0"/>
        <v>3.37/km</v>
      </c>
      <c r="H12" s="39">
        <f t="shared" si="1"/>
        <v>0.0015162037037037036</v>
      </c>
      <c r="I12" s="39">
        <f>F12-INDEX($F$4:$F$985,MATCH(D12,$D$4:$D$985,0))</f>
        <v>0.0010416666666666664</v>
      </c>
    </row>
    <row r="13" spans="1:9" s="1" customFormat="1" ht="15" customHeight="1">
      <c r="A13" s="9">
        <v>10</v>
      </c>
      <c r="B13" s="51" t="s">
        <v>96</v>
      </c>
      <c r="C13" s="51" t="s">
        <v>20</v>
      </c>
      <c r="D13" s="11" t="s">
        <v>66</v>
      </c>
      <c r="E13" s="51" t="s">
        <v>100</v>
      </c>
      <c r="F13" s="11" t="s">
        <v>137</v>
      </c>
      <c r="G13" s="10" t="str">
        <f t="shared" si="0"/>
        <v>3.39/km</v>
      </c>
      <c r="H13" s="39">
        <f t="shared" si="1"/>
        <v>0.0017476851851851855</v>
      </c>
      <c r="I13" s="39">
        <f>F13-INDEX($F$4:$F$985,MATCH(D13,$D$4:$D$985,0))</f>
        <v>0.0012731481481481483</v>
      </c>
    </row>
    <row r="14" spans="1:9" s="1" customFormat="1" ht="15" customHeight="1">
      <c r="A14" s="9">
        <v>11</v>
      </c>
      <c r="B14" s="51" t="s">
        <v>138</v>
      </c>
      <c r="C14" s="51" t="s">
        <v>25</v>
      </c>
      <c r="D14" s="11" t="s">
        <v>73</v>
      </c>
      <c r="E14" s="51" t="s">
        <v>139</v>
      </c>
      <c r="F14" s="11" t="s">
        <v>140</v>
      </c>
      <c r="G14" s="10" t="str">
        <f t="shared" si="0"/>
        <v>3.41/km</v>
      </c>
      <c r="H14" s="39">
        <f t="shared" si="1"/>
        <v>0.001944444444444443</v>
      </c>
      <c r="I14" s="39">
        <f>F14-INDEX($F$4:$F$985,MATCH(D14,$D$4:$D$985,0))</f>
        <v>0</v>
      </c>
    </row>
    <row r="15" spans="1:9" s="1" customFormat="1" ht="15" customHeight="1">
      <c r="A15" s="9">
        <v>12</v>
      </c>
      <c r="B15" s="51" t="s">
        <v>141</v>
      </c>
      <c r="C15" s="51" t="s">
        <v>142</v>
      </c>
      <c r="D15" s="11" t="s">
        <v>87</v>
      </c>
      <c r="E15" s="51" t="s">
        <v>78</v>
      </c>
      <c r="F15" s="11" t="s">
        <v>143</v>
      </c>
      <c r="G15" s="10" t="str">
        <f t="shared" si="0"/>
        <v>3.43/km</v>
      </c>
      <c r="H15" s="39">
        <f t="shared" si="1"/>
        <v>0.0020601851851851857</v>
      </c>
      <c r="I15" s="39">
        <f>F15-INDEX($F$4:$F$985,MATCH(D15,$D$4:$D$985,0))</f>
        <v>0</v>
      </c>
    </row>
    <row r="16" spans="1:9" s="1" customFormat="1" ht="15" customHeight="1">
      <c r="A16" s="9">
        <v>13</v>
      </c>
      <c r="B16" s="51" t="s">
        <v>144</v>
      </c>
      <c r="C16" s="51" t="s">
        <v>94</v>
      </c>
      <c r="D16" s="11" t="s">
        <v>65</v>
      </c>
      <c r="E16" s="51" t="s">
        <v>100</v>
      </c>
      <c r="F16" s="11" t="s">
        <v>145</v>
      </c>
      <c r="G16" s="10" t="str">
        <f t="shared" si="0"/>
        <v>3.44/km</v>
      </c>
      <c r="H16" s="39">
        <f t="shared" si="1"/>
        <v>0.0021527777777777778</v>
      </c>
      <c r="I16" s="39">
        <f>F16-INDEX($F$4:$F$985,MATCH(D16,$D$4:$D$985,0))</f>
        <v>0.0021527777777777778</v>
      </c>
    </row>
    <row r="17" spans="1:9" s="1" customFormat="1" ht="15" customHeight="1">
      <c r="A17" s="9">
        <v>14</v>
      </c>
      <c r="B17" s="51" t="s">
        <v>146</v>
      </c>
      <c r="C17" s="51" t="s">
        <v>15</v>
      </c>
      <c r="D17" s="11" t="s">
        <v>66</v>
      </c>
      <c r="E17" s="51" t="s">
        <v>44</v>
      </c>
      <c r="F17" s="11" t="s">
        <v>147</v>
      </c>
      <c r="G17" s="10" t="str">
        <f t="shared" si="0"/>
        <v>3.44/km</v>
      </c>
      <c r="H17" s="39">
        <f t="shared" si="1"/>
        <v>0.002210648148148149</v>
      </c>
      <c r="I17" s="39">
        <f>F17-INDEX($F$4:$F$985,MATCH(D17,$D$4:$D$985,0))</f>
        <v>0.0017361111111111119</v>
      </c>
    </row>
    <row r="18" spans="1:9" s="1" customFormat="1" ht="15" customHeight="1">
      <c r="A18" s="9">
        <v>15</v>
      </c>
      <c r="B18" s="51" t="s">
        <v>148</v>
      </c>
      <c r="C18" s="51" t="s">
        <v>39</v>
      </c>
      <c r="D18" s="11" t="s">
        <v>87</v>
      </c>
      <c r="E18" s="51" t="s">
        <v>149</v>
      </c>
      <c r="F18" s="11" t="s">
        <v>150</v>
      </c>
      <c r="G18" s="10" t="str">
        <f t="shared" si="0"/>
        <v>3.44/km</v>
      </c>
      <c r="H18" s="39">
        <f t="shared" si="1"/>
        <v>0.0022337962962962997</v>
      </c>
      <c r="I18" s="39">
        <f>F18-INDEX($F$4:$F$985,MATCH(D18,$D$4:$D$985,0))</f>
        <v>0.00017361111111111396</v>
      </c>
    </row>
    <row r="19" spans="1:9" s="1" customFormat="1" ht="15" customHeight="1">
      <c r="A19" s="9">
        <v>16</v>
      </c>
      <c r="B19" s="51" t="s">
        <v>151</v>
      </c>
      <c r="C19" s="51" t="s">
        <v>55</v>
      </c>
      <c r="D19" s="11" t="s">
        <v>74</v>
      </c>
      <c r="E19" s="51" t="s">
        <v>149</v>
      </c>
      <c r="F19" s="11" t="s">
        <v>152</v>
      </c>
      <c r="G19" s="10" t="str">
        <f t="shared" si="0"/>
        <v>3.45/km</v>
      </c>
      <c r="H19" s="39">
        <f t="shared" si="1"/>
        <v>0.002291666666666664</v>
      </c>
      <c r="I19" s="39">
        <f>F19-INDEX($F$4:$F$985,MATCH(D19,$D$4:$D$985,0))</f>
        <v>0</v>
      </c>
    </row>
    <row r="20" spans="1:9" s="1" customFormat="1" ht="15" customHeight="1">
      <c r="A20" s="9">
        <v>17</v>
      </c>
      <c r="B20" s="51" t="s">
        <v>153</v>
      </c>
      <c r="C20" s="51" t="s">
        <v>15</v>
      </c>
      <c r="D20" s="11" t="s">
        <v>74</v>
      </c>
      <c r="E20" s="51" t="s">
        <v>100</v>
      </c>
      <c r="F20" s="11" t="s">
        <v>154</v>
      </c>
      <c r="G20" s="10" t="str">
        <f t="shared" si="0"/>
        <v>3.48/km</v>
      </c>
      <c r="H20" s="39">
        <f t="shared" si="1"/>
        <v>0.0025810185185185207</v>
      </c>
      <c r="I20" s="39">
        <f>F20-INDEX($F$4:$F$985,MATCH(D20,$D$4:$D$985,0))</f>
        <v>0.0002893518518518566</v>
      </c>
    </row>
    <row r="21" spans="1:9" s="1" customFormat="1" ht="15" customHeight="1">
      <c r="A21" s="9">
        <v>18</v>
      </c>
      <c r="B21" s="51" t="s">
        <v>155</v>
      </c>
      <c r="C21" s="51" t="s">
        <v>115</v>
      </c>
      <c r="D21" s="11" t="s">
        <v>65</v>
      </c>
      <c r="E21" s="51" t="s">
        <v>156</v>
      </c>
      <c r="F21" s="11" t="s">
        <v>157</v>
      </c>
      <c r="G21" s="10" t="str">
        <f t="shared" si="0"/>
        <v>3.49/km</v>
      </c>
      <c r="H21" s="39">
        <f t="shared" si="1"/>
        <v>0.002662037037037039</v>
      </c>
      <c r="I21" s="39">
        <f>F21-INDEX($F$4:$F$985,MATCH(D21,$D$4:$D$985,0))</f>
        <v>0.002662037037037039</v>
      </c>
    </row>
    <row r="22" spans="1:9" s="1" customFormat="1" ht="15" customHeight="1">
      <c r="A22" s="9">
        <v>19</v>
      </c>
      <c r="B22" s="51" t="s">
        <v>101</v>
      </c>
      <c r="C22" s="51" t="s">
        <v>89</v>
      </c>
      <c r="D22" s="11" t="s">
        <v>73</v>
      </c>
      <c r="E22" s="51" t="s">
        <v>139</v>
      </c>
      <c r="F22" s="11" t="s">
        <v>158</v>
      </c>
      <c r="G22" s="10" t="str">
        <f t="shared" si="0"/>
        <v>3.53/km</v>
      </c>
      <c r="H22" s="39">
        <f t="shared" si="1"/>
        <v>0.0030324074074074073</v>
      </c>
      <c r="I22" s="39">
        <f>F22-INDEX($F$4:$F$985,MATCH(D22,$D$4:$D$985,0))</f>
        <v>0.0010879629629629642</v>
      </c>
    </row>
    <row r="23" spans="1:9" s="1" customFormat="1" ht="15" customHeight="1">
      <c r="A23" s="9">
        <v>20</v>
      </c>
      <c r="B23" s="51" t="s">
        <v>159</v>
      </c>
      <c r="C23" s="51" t="s">
        <v>20</v>
      </c>
      <c r="D23" s="11" t="s">
        <v>66</v>
      </c>
      <c r="E23" s="51" t="s">
        <v>98</v>
      </c>
      <c r="F23" s="11" t="s">
        <v>160</v>
      </c>
      <c r="G23" s="10" t="str">
        <f t="shared" si="0"/>
        <v>3.53/km</v>
      </c>
      <c r="H23" s="39">
        <f t="shared" si="1"/>
        <v>0.003090277777777775</v>
      </c>
      <c r="I23" s="39">
        <f>F23-INDEX($F$4:$F$985,MATCH(D23,$D$4:$D$985,0))</f>
        <v>0.002615740740740738</v>
      </c>
    </row>
    <row r="24" spans="1:9" s="1" customFormat="1" ht="15" customHeight="1">
      <c r="A24" s="9">
        <v>21</v>
      </c>
      <c r="B24" s="51" t="s">
        <v>161</v>
      </c>
      <c r="C24" s="51" t="s">
        <v>35</v>
      </c>
      <c r="D24" s="11" t="s">
        <v>65</v>
      </c>
      <c r="E24" s="51" t="s">
        <v>149</v>
      </c>
      <c r="F24" s="11" t="s">
        <v>162</v>
      </c>
      <c r="G24" s="10" t="str">
        <f t="shared" si="0"/>
        <v>3.55/km</v>
      </c>
      <c r="H24" s="39">
        <f t="shared" si="1"/>
        <v>0.0032291666666666684</v>
      </c>
      <c r="I24" s="39">
        <f>F24-INDEX($F$4:$F$985,MATCH(D24,$D$4:$D$985,0))</f>
        <v>0.0032291666666666684</v>
      </c>
    </row>
    <row r="25" spans="1:9" s="1" customFormat="1" ht="15" customHeight="1">
      <c r="A25" s="9">
        <v>22</v>
      </c>
      <c r="B25" s="51" t="s">
        <v>163</v>
      </c>
      <c r="C25" s="51" t="s">
        <v>164</v>
      </c>
      <c r="D25" s="11" t="s">
        <v>66</v>
      </c>
      <c r="E25" s="51" t="s">
        <v>98</v>
      </c>
      <c r="F25" s="11" t="s">
        <v>165</v>
      </c>
      <c r="G25" s="10" t="str">
        <f t="shared" si="0"/>
        <v>4.02/km</v>
      </c>
      <c r="H25" s="39">
        <f t="shared" si="1"/>
        <v>0.003877314814814816</v>
      </c>
      <c r="I25" s="39">
        <f>F25-INDEX($F$4:$F$985,MATCH(D25,$D$4:$D$985,0))</f>
        <v>0.003402777777777779</v>
      </c>
    </row>
    <row r="26" spans="1:9" s="1" customFormat="1" ht="15" customHeight="1">
      <c r="A26" s="9">
        <v>23</v>
      </c>
      <c r="B26" s="51" t="s">
        <v>166</v>
      </c>
      <c r="C26" s="51" t="s">
        <v>27</v>
      </c>
      <c r="D26" s="11" t="s">
        <v>73</v>
      </c>
      <c r="E26" s="51" t="s">
        <v>167</v>
      </c>
      <c r="F26" s="11" t="s">
        <v>168</v>
      </c>
      <c r="G26" s="10" t="str">
        <f t="shared" si="0"/>
        <v>4.05/km</v>
      </c>
      <c r="H26" s="39">
        <f t="shared" si="1"/>
        <v>0.004143518518518515</v>
      </c>
      <c r="I26" s="39">
        <f>F26-INDEX($F$4:$F$985,MATCH(D26,$D$4:$D$985,0))</f>
        <v>0.002199074074074072</v>
      </c>
    </row>
    <row r="27" spans="1:9" s="2" customFormat="1" ht="15" customHeight="1">
      <c r="A27" s="9">
        <v>24</v>
      </c>
      <c r="B27" s="51" t="s">
        <v>169</v>
      </c>
      <c r="C27" s="51" t="s">
        <v>110</v>
      </c>
      <c r="D27" s="11" t="s">
        <v>73</v>
      </c>
      <c r="E27" s="51" t="s">
        <v>139</v>
      </c>
      <c r="F27" s="11" t="s">
        <v>170</v>
      </c>
      <c r="G27" s="10" t="str">
        <f t="shared" si="0"/>
        <v>4.05/km</v>
      </c>
      <c r="H27" s="39">
        <f t="shared" si="1"/>
        <v>0.004155092592592592</v>
      </c>
      <c r="I27" s="39">
        <f>F27-INDEX($F$4:$F$985,MATCH(D27,$D$4:$D$985,0))</f>
        <v>0.002210648148148149</v>
      </c>
    </row>
    <row r="28" spans="1:9" s="1" customFormat="1" ht="15" customHeight="1">
      <c r="A28" s="9">
        <v>25</v>
      </c>
      <c r="B28" s="51" t="s">
        <v>171</v>
      </c>
      <c r="C28" s="51" t="s">
        <v>33</v>
      </c>
      <c r="D28" s="11" t="s">
        <v>70</v>
      </c>
      <c r="E28" s="51" t="s">
        <v>172</v>
      </c>
      <c r="F28" s="11" t="s">
        <v>173</v>
      </c>
      <c r="G28" s="10" t="str">
        <f t="shared" si="0"/>
        <v>4.05/km</v>
      </c>
      <c r="H28" s="39">
        <f t="shared" si="1"/>
        <v>0.004189814814814813</v>
      </c>
      <c r="I28" s="39">
        <f>F28-INDEX($F$4:$F$985,MATCH(D28,$D$4:$D$985,0))</f>
        <v>0</v>
      </c>
    </row>
    <row r="29" spans="1:9" s="1" customFormat="1" ht="15" customHeight="1">
      <c r="A29" s="9">
        <v>26</v>
      </c>
      <c r="B29" s="51" t="s">
        <v>174</v>
      </c>
      <c r="C29" s="51" t="s">
        <v>11</v>
      </c>
      <c r="D29" s="11" t="s">
        <v>73</v>
      </c>
      <c r="E29" s="51" t="s">
        <v>100</v>
      </c>
      <c r="F29" s="11" t="s">
        <v>175</v>
      </c>
      <c r="G29" s="10" t="str">
        <f t="shared" si="0"/>
        <v>4.06/km</v>
      </c>
      <c r="H29" s="39">
        <f t="shared" si="1"/>
        <v>0.004270833333333335</v>
      </c>
      <c r="I29" s="39">
        <f>F29-INDEX($F$4:$F$985,MATCH(D29,$D$4:$D$985,0))</f>
        <v>0.0023263888888888917</v>
      </c>
    </row>
    <row r="30" spans="1:9" s="1" customFormat="1" ht="15" customHeight="1">
      <c r="A30" s="9">
        <v>27</v>
      </c>
      <c r="B30" s="51" t="s">
        <v>176</v>
      </c>
      <c r="C30" s="51" t="s">
        <v>80</v>
      </c>
      <c r="D30" s="11" t="s">
        <v>74</v>
      </c>
      <c r="E30" s="51" t="s">
        <v>100</v>
      </c>
      <c r="F30" s="11" t="s">
        <v>177</v>
      </c>
      <c r="G30" s="10" t="str">
        <f t="shared" si="0"/>
        <v>4.06/km</v>
      </c>
      <c r="H30" s="39">
        <f t="shared" si="1"/>
        <v>0.004328703703703703</v>
      </c>
      <c r="I30" s="39">
        <f>F30-INDEX($F$4:$F$985,MATCH(D30,$D$4:$D$985,0))</f>
        <v>0.0020370370370370386</v>
      </c>
    </row>
    <row r="31" spans="1:9" s="1" customFormat="1" ht="15" customHeight="1">
      <c r="A31" s="9">
        <v>28</v>
      </c>
      <c r="B31" s="51" t="s">
        <v>178</v>
      </c>
      <c r="C31" s="51" t="s">
        <v>179</v>
      </c>
      <c r="D31" s="11" t="s">
        <v>70</v>
      </c>
      <c r="E31" s="51" t="s">
        <v>98</v>
      </c>
      <c r="F31" s="11" t="s">
        <v>180</v>
      </c>
      <c r="G31" s="10" t="str">
        <f t="shared" si="0"/>
        <v>4.07/km</v>
      </c>
      <c r="H31" s="39">
        <f t="shared" si="1"/>
        <v>0.004351851851851853</v>
      </c>
      <c r="I31" s="39">
        <f>F31-INDEX($F$4:$F$985,MATCH(D31,$D$4:$D$985,0))</f>
        <v>0.0001620370370370404</v>
      </c>
    </row>
    <row r="32" spans="1:9" s="1" customFormat="1" ht="15" customHeight="1">
      <c r="A32" s="9">
        <v>29</v>
      </c>
      <c r="B32" s="51" t="s">
        <v>181</v>
      </c>
      <c r="C32" s="51" t="s">
        <v>182</v>
      </c>
      <c r="D32" s="11" t="s">
        <v>74</v>
      </c>
      <c r="E32" s="51" t="s">
        <v>100</v>
      </c>
      <c r="F32" s="11" t="s">
        <v>183</v>
      </c>
      <c r="G32" s="10" t="str">
        <f t="shared" si="0"/>
        <v>4.07/km</v>
      </c>
      <c r="H32" s="39">
        <f aca="true" t="shared" si="2" ref="H32:H95">F32-$F$4</f>
        <v>0.0043981481481481476</v>
      </c>
      <c r="I32" s="39">
        <f>F32-INDEX($F$4:$F$985,MATCH(D32,$D$4:$D$985,0))</f>
        <v>0.0021064814814814835</v>
      </c>
    </row>
    <row r="33" spans="1:9" s="1" customFormat="1" ht="15" customHeight="1">
      <c r="A33" s="9">
        <v>30</v>
      </c>
      <c r="B33" s="51" t="s">
        <v>184</v>
      </c>
      <c r="C33" s="51" t="s">
        <v>15</v>
      </c>
      <c r="D33" s="11" t="s">
        <v>73</v>
      </c>
      <c r="E33" s="51" t="s">
        <v>149</v>
      </c>
      <c r="F33" s="11" t="s">
        <v>185</v>
      </c>
      <c r="G33" s="10" t="str">
        <f t="shared" si="0"/>
        <v>4.07/km</v>
      </c>
      <c r="H33" s="39">
        <f t="shared" si="2"/>
        <v>0.004409722222222218</v>
      </c>
      <c r="I33" s="39">
        <f>F33-INDEX($F$4:$F$985,MATCH(D33,$D$4:$D$985,0))</f>
        <v>0.0024652777777777746</v>
      </c>
    </row>
    <row r="34" spans="1:9" s="1" customFormat="1" ht="15" customHeight="1">
      <c r="A34" s="9">
        <v>31</v>
      </c>
      <c r="B34" s="51" t="s">
        <v>186</v>
      </c>
      <c r="C34" s="51" t="s">
        <v>187</v>
      </c>
      <c r="D34" s="11" t="s">
        <v>87</v>
      </c>
      <c r="E34" s="51" t="s">
        <v>172</v>
      </c>
      <c r="F34" s="11" t="s">
        <v>188</v>
      </c>
      <c r="G34" s="10" t="str">
        <f t="shared" si="0"/>
        <v>4.08/km</v>
      </c>
      <c r="H34" s="39">
        <f t="shared" si="2"/>
        <v>0.004432870370370372</v>
      </c>
      <c r="I34" s="39">
        <f>F34-INDEX($F$4:$F$985,MATCH(D34,$D$4:$D$985,0))</f>
        <v>0.002372685185185186</v>
      </c>
    </row>
    <row r="35" spans="1:9" s="1" customFormat="1" ht="15" customHeight="1">
      <c r="A35" s="9">
        <v>32</v>
      </c>
      <c r="B35" s="51" t="s">
        <v>189</v>
      </c>
      <c r="C35" s="51" t="s">
        <v>25</v>
      </c>
      <c r="D35" s="11" t="s">
        <v>73</v>
      </c>
      <c r="E35" s="51" t="s">
        <v>172</v>
      </c>
      <c r="F35" s="11" t="s">
        <v>188</v>
      </c>
      <c r="G35" s="10" t="str">
        <f t="shared" si="0"/>
        <v>4.08/km</v>
      </c>
      <c r="H35" s="39">
        <f t="shared" si="2"/>
        <v>0.004432870370370372</v>
      </c>
      <c r="I35" s="39">
        <f>F35-INDEX($F$4:$F$985,MATCH(D35,$D$4:$D$985,0))</f>
        <v>0.0024884259259259287</v>
      </c>
    </row>
    <row r="36" spans="1:9" s="1" customFormat="1" ht="15" customHeight="1">
      <c r="A36" s="9">
        <v>33</v>
      </c>
      <c r="B36" s="51" t="s">
        <v>190</v>
      </c>
      <c r="C36" s="51" t="s">
        <v>22</v>
      </c>
      <c r="D36" s="11" t="s">
        <v>65</v>
      </c>
      <c r="E36" s="51" t="s">
        <v>191</v>
      </c>
      <c r="F36" s="11" t="s">
        <v>192</v>
      </c>
      <c r="G36" s="10" t="str">
        <f t="shared" si="0"/>
        <v>4.09/km</v>
      </c>
      <c r="H36" s="39">
        <f t="shared" si="2"/>
        <v>0.004606481481481486</v>
      </c>
      <c r="I36" s="39">
        <f>F36-INDEX($F$4:$F$985,MATCH(D36,$D$4:$D$985,0))</f>
        <v>0.004606481481481486</v>
      </c>
    </row>
    <row r="37" spans="1:9" s="1" customFormat="1" ht="15" customHeight="1">
      <c r="A37" s="9">
        <v>34</v>
      </c>
      <c r="B37" s="51" t="s">
        <v>193</v>
      </c>
      <c r="C37" s="51" t="s">
        <v>11</v>
      </c>
      <c r="D37" s="11" t="s">
        <v>73</v>
      </c>
      <c r="E37" s="51" t="s">
        <v>167</v>
      </c>
      <c r="F37" s="11" t="s">
        <v>194</v>
      </c>
      <c r="G37" s="10" t="str">
        <f t="shared" si="0"/>
        <v>4.10/km</v>
      </c>
      <c r="H37" s="39">
        <f t="shared" si="2"/>
        <v>0.004629629629629629</v>
      </c>
      <c r="I37" s="39">
        <f>F37-INDEX($F$4:$F$985,MATCH(D37,$D$4:$D$985,0))</f>
        <v>0.0026851851851851863</v>
      </c>
    </row>
    <row r="38" spans="1:9" s="1" customFormat="1" ht="15" customHeight="1">
      <c r="A38" s="9">
        <v>35</v>
      </c>
      <c r="B38" s="51" t="s">
        <v>195</v>
      </c>
      <c r="C38" s="51" t="s">
        <v>30</v>
      </c>
      <c r="D38" s="11" t="s">
        <v>65</v>
      </c>
      <c r="E38" s="51" t="s">
        <v>100</v>
      </c>
      <c r="F38" s="11" t="s">
        <v>196</v>
      </c>
      <c r="G38" s="10" t="str">
        <f t="shared" si="0"/>
        <v>4.10/km</v>
      </c>
      <c r="H38" s="39">
        <f t="shared" si="2"/>
        <v>0.004641203703703703</v>
      </c>
      <c r="I38" s="39">
        <f>F38-INDEX($F$4:$F$985,MATCH(D38,$D$4:$D$985,0))</f>
        <v>0.004641203703703703</v>
      </c>
    </row>
    <row r="39" spans="1:9" s="1" customFormat="1" ht="15" customHeight="1">
      <c r="A39" s="9">
        <v>36</v>
      </c>
      <c r="B39" s="51" t="s">
        <v>197</v>
      </c>
      <c r="C39" s="51" t="s">
        <v>86</v>
      </c>
      <c r="D39" s="11" t="s">
        <v>73</v>
      </c>
      <c r="E39" s="51" t="s">
        <v>100</v>
      </c>
      <c r="F39" s="11" t="s">
        <v>198</v>
      </c>
      <c r="G39" s="10" t="str">
        <f t="shared" si="0"/>
        <v>4.10/km</v>
      </c>
      <c r="H39" s="39">
        <f t="shared" si="2"/>
        <v>0.004675925925925924</v>
      </c>
      <c r="I39" s="39">
        <f>F39-INDEX($F$4:$F$985,MATCH(D39,$D$4:$D$985,0))</f>
        <v>0.0027314814814814806</v>
      </c>
    </row>
    <row r="40" spans="1:9" s="1" customFormat="1" ht="15" customHeight="1">
      <c r="A40" s="9">
        <v>37</v>
      </c>
      <c r="B40" s="51" t="s">
        <v>199</v>
      </c>
      <c r="C40" s="51" t="s">
        <v>37</v>
      </c>
      <c r="D40" s="11" t="s">
        <v>66</v>
      </c>
      <c r="E40" s="51" t="s">
        <v>200</v>
      </c>
      <c r="F40" s="11" t="s">
        <v>201</v>
      </c>
      <c r="G40" s="10" t="str">
        <f t="shared" si="0"/>
        <v>4.12/km</v>
      </c>
      <c r="H40" s="39">
        <f t="shared" si="2"/>
        <v>0.0048263888888888905</v>
      </c>
      <c r="I40" s="39">
        <f>F40-INDEX($F$4:$F$985,MATCH(D40,$D$4:$D$985,0))</f>
        <v>0.004351851851851853</v>
      </c>
    </row>
    <row r="41" spans="1:9" s="1" customFormat="1" ht="15" customHeight="1">
      <c r="A41" s="9">
        <v>38</v>
      </c>
      <c r="B41" s="51" t="s">
        <v>202</v>
      </c>
      <c r="C41" s="51" t="s">
        <v>21</v>
      </c>
      <c r="D41" s="11" t="s">
        <v>70</v>
      </c>
      <c r="E41" s="51" t="s">
        <v>203</v>
      </c>
      <c r="F41" s="11" t="s">
        <v>204</v>
      </c>
      <c r="G41" s="10" t="str">
        <f t="shared" si="0"/>
        <v>4.12/km</v>
      </c>
      <c r="H41" s="39">
        <f t="shared" si="2"/>
        <v>0.004884259259259262</v>
      </c>
      <c r="I41" s="39">
        <f>F41-INDEX($F$4:$F$985,MATCH(D41,$D$4:$D$985,0))</f>
        <v>0.0006944444444444489</v>
      </c>
    </row>
    <row r="42" spans="1:9" s="1" customFormat="1" ht="15" customHeight="1">
      <c r="A42" s="9">
        <v>39</v>
      </c>
      <c r="B42" s="51" t="s">
        <v>205</v>
      </c>
      <c r="C42" s="51" t="s">
        <v>17</v>
      </c>
      <c r="D42" s="11" t="s">
        <v>73</v>
      </c>
      <c r="E42" s="51" t="s">
        <v>100</v>
      </c>
      <c r="F42" s="11" t="s">
        <v>206</v>
      </c>
      <c r="G42" s="10" t="str">
        <f t="shared" si="0"/>
        <v>4.13/km</v>
      </c>
      <c r="H42" s="39">
        <f t="shared" si="2"/>
        <v>0.004930555555555556</v>
      </c>
      <c r="I42" s="39">
        <f>F42-INDEX($F$4:$F$985,MATCH(D42,$D$4:$D$985,0))</f>
        <v>0.002986111111111113</v>
      </c>
    </row>
    <row r="43" spans="1:9" s="1" customFormat="1" ht="15" customHeight="1">
      <c r="A43" s="9">
        <v>40</v>
      </c>
      <c r="B43" s="51" t="s">
        <v>207</v>
      </c>
      <c r="C43" s="51" t="s">
        <v>208</v>
      </c>
      <c r="D43" s="11" t="s">
        <v>76</v>
      </c>
      <c r="E43" s="51" t="s">
        <v>149</v>
      </c>
      <c r="F43" s="11" t="s">
        <v>209</v>
      </c>
      <c r="G43" s="10" t="str">
        <f t="shared" si="0"/>
        <v>4.14/km</v>
      </c>
      <c r="H43" s="39">
        <f t="shared" si="2"/>
        <v>0.005069444444444446</v>
      </c>
      <c r="I43" s="39">
        <f>F43-INDEX($F$4:$F$985,MATCH(D43,$D$4:$D$985,0))</f>
        <v>0</v>
      </c>
    </row>
    <row r="44" spans="1:9" s="1" customFormat="1" ht="15" customHeight="1">
      <c r="A44" s="9">
        <v>41</v>
      </c>
      <c r="B44" s="51" t="s">
        <v>210</v>
      </c>
      <c r="C44" s="51" t="s">
        <v>83</v>
      </c>
      <c r="D44" s="11" t="s">
        <v>66</v>
      </c>
      <c r="E44" s="51" t="s">
        <v>156</v>
      </c>
      <c r="F44" s="11" t="s">
        <v>211</v>
      </c>
      <c r="G44" s="10" t="str">
        <f t="shared" si="0"/>
        <v>4.15/km</v>
      </c>
      <c r="H44" s="39">
        <f t="shared" si="2"/>
        <v>0.005104166666666667</v>
      </c>
      <c r="I44" s="39">
        <f>F44-INDEX($F$4:$F$985,MATCH(D44,$D$4:$D$985,0))</f>
        <v>0.004629629629629629</v>
      </c>
    </row>
    <row r="45" spans="1:9" s="1" customFormat="1" ht="15" customHeight="1">
      <c r="A45" s="9">
        <v>42</v>
      </c>
      <c r="B45" s="51" t="s">
        <v>212</v>
      </c>
      <c r="C45" s="51" t="s">
        <v>60</v>
      </c>
      <c r="D45" s="11" t="s">
        <v>65</v>
      </c>
      <c r="E45" s="51" t="s">
        <v>213</v>
      </c>
      <c r="F45" s="11" t="s">
        <v>214</v>
      </c>
      <c r="G45" s="10" t="str">
        <f t="shared" si="0"/>
        <v>4.15/km</v>
      </c>
      <c r="H45" s="39">
        <f t="shared" si="2"/>
        <v>0.005138888888888887</v>
      </c>
      <c r="I45" s="39">
        <f>F45-INDEX($F$4:$F$985,MATCH(D45,$D$4:$D$985,0))</f>
        <v>0.005138888888888887</v>
      </c>
    </row>
    <row r="46" spans="1:9" s="1" customFormat="1" ht="15" customHeight="1">
      <c r="A46" s="9">
        <v>43</v>
      </c>
      <c r="B46" s="51" t="s">
        <v>215</v>
      </c>
      <c r="C46" s="51" t="s">
        <v>24</v>
      </c>
      <c r="D46" s="11" t="s">
        <v>65</v>
      </c>
      <c r="E46" s="51" t="s">
        <v>100</v>
      </c>
      <c r="F46" s="11" t="s">
        <v>216</v>
      </c>
      <c r="G46" s="10" t="str">
        <f t="shared" si="0"/>
        <v>4.15/km</v>
      </c>
      <c r="H46" s="39">
        <f t="shared" si="2"/>
        <v>0.005162037037037034</v>
      </c>
      <c r="I46" s="39">
        <f>F46-INDEX($F$4:$F$985,MATCH(D46,$D$4:$D$985,0))</f>
        <v>0.005162037037037034</v>
      </c>
    </row>
    <row r="47" spans="1:9" s="1" customFormat="1" ht="15" customHeight="1">
      <c r="A47" s="9">
        <v>44</v>
      </c>
      <c r="B47" s="51" t="s">
        <v>217</v>
      </c>
      <c r="C47" s="51" t="s">
        <v>20</v>
      </c>
      <c r="D47" s="11" t="s">
        <v>66</v>
      </c>
      <c r="E47" s="51" t="s">
        <v>98</v>
      </c>
      <c r="F47" s="11" t="s">
        <v>218</v>
      </c>
      <c r="G47" s="10" t="str">
        <f t="shared" si="0"/>
        <v>4.15/km</v>
      </c>
      <c r="H47" s="39">
        <f t="shared" si="2"/>
        <v>0.005185185185185182</v>
      </c>
      <c r="I47" s="39">
        <f>F47-INDEX($F$4:$F$985,MATCH(D47,$D$4:$D$985,0))</f>
        <v>0.004710648148148144</v>
      </c>
    </row>
    <row r="48" spans="1:9" s="1" customFormat="1" ht="15" customHeight="1">
      <c r="A48" s="9">
        <v>45</v>
      </c>
      <c r="B48" s="51" t="s">
        <v>219</v>
      </c>
      <c r="C48" s="51" t="s">
        <v>21</v>
      </c>
      <c r="D48" s="11" t="s">
        <v>129</v>
      </c>
      <c r="E48" s="51" t="s">
        <v>220</v>
      </c>
      <c r="F48" s="11" t="s">
        <v>221</v>
      </c>
      <c r="G48" s="10" t="str">
        <f t="shared" si="0"/>
        <v>4.18/km</v>
      </c>
      <c r="H48" s="39">
        <f t="shared" si="2"/>
        <v>0.005381944444444446</v>
      </c>
      <c r="I48" s="39">
        <f>F48-INDEX($F$4:$F$985,MATCH(D48,$D$4:$D$985,0))</f>
        <v>0.004444444444444445</v>
      </c>
    </row>
    <row r="49" spans="1:9" s="1" customFormat="1" ht="15" customHeight="1">
      <c r="A49" s="9">
        <v>46</v>
      </c>
      <c r="B49" s="51" t="s">
        <v>58</v>
      </c>
      <c r="C49" s="51" t="s">
        <v>16</v>
      </c>
      <c r="D49" s="11" t="s">
        <v>74</v>
      </c>
      <c r="E49" s="51" t="s">
        <v>191</v>
      </c>
      <c r="F49" s="11" t="s">
        <v>222</v>
      </c>
      <c r="G49" s="10" t="str">
        <f t="shared" si="0"/>
        <v>4.19/km</v>
      </c>
      <c r="H49" s="39">
        <f t="shared" si="2"/>
        <v>0.00555555555555556</v>
      </c>
      <c r="I49" s="39">
        <f>F49-INDEX($F$4:$F$985,MATCH(D49,$D$4:$D$985,0))</f>
        <v>0.003263888888888896</v>
      </c>
    </row>
    <row r="50" spans="1:9" s="1" customFormat="1" ht="15" customHeight="1">
      <c r="A50" s="9">
        <v>47</v>
      </c>
      <c r="B50" s="51" t="s">
        <v>223</v>
      </c>
      <c r="C50" s="51" t="s">
        <v>115</v>
      </c>
      <c r="D50" s="11" t="s">
        <v>73</v>
      </c>
      <c r="E50" s="51" t="s">
        <v>167</v>
      </c>
      <c r="F50" s="11" t="s">
        <v>224</v>
      </c>
      <c r="G50" s="10" t="str">
        <f t="shared" si="0"/>
        <v>4.20/km</v>
      </c>
      <c r="H50" s="39">
        <f t="shared" si="2"/>
        <v>0.005590277777777777</v>
      </c>
      <c r="I50" s="39">
        <f>F50-INDEX($F$4:$F$985,MATCH(D50,$D$4:$D$985,0))</f>
        <v>0.0036458333333333343</v>
      </c>
    </row>
    <row r="51" spans="1:9" s="1" customFormat="1" ht="15" customHeight="1">
      <c r="A51" s="9">
        <v>48</v>
      </c>
      <c r="B51" s="51" t="s">
        <v>225</v>
      </c>
      <c r="C51" s="51" t="s">
        <v>108</v>
      </c>
      <c r="D51" s="11" t="s">
        <v>76</v>
      </c>
      <c r="E51" s="51" t="s">
        <v>149</v>
      </c>
      <c r="F51" s="11" t="s">
        <v>226</v>
      </c>
      <c r="G51" s="10" t="str">
        <f t="shared" si="0"/>
        <v>4.20/km</v>
      </c>
      <c r="H51" s="39">
        <f t="shared" si="2"/>
        <v>0.005648148148148149</v>
      </c>
      <c r="I51" s="39">
        <f>F51-INDEX($F$4:$F$985,MATCH(D51,$D$4:$D$985,0))</f>
        <v>0.0005787037037037028</v>
      </c>
    </row>
    <row r="52" spans="1:9" s="1" customFormat="1" ht="15" customHeight="1">
      <c r="A52" s="9">
        <v>49</v>
      </c>
      <c r="B52" s="51" t="s">
        <v>227</v>
      </c>
      <c r="C52" s="51" t="s">
        <v>13</v>
      </c>
      <c r="D52" s="11" t="s">
        <v>66</v>
      </c>
      <c r="E52" s="51" t="s">
        <v>98</v>
      </c>
      <c r="F52" s="11" t="s">
        <v>228</v>
      </c>
      <c r="G52" s="10" t="str">
        <f t="shared" si="0"/>
        <v>4.22/km</v>
      </c>
      <c r="H52" s="39">
        <f t="shared" si="2"/>
        <v>0.005787037037037035</v>
      </c>
      <c r="I52" s="39">
        <f>F52-INDEX($F$4:$F$985,MATCH(D52,$D$4:$D$985,0))</f>
        <v>0.005312499999999998</v>
      </c>
    </row>
    <row r="53" spans="1:9" s="3" customFormat="1" ht="15" customHeight="1">
      <c r="A53" s="9">
        <v>50</v>
      </c>
      <c r="B53" s="51" t="s">
        <v>229</v>
      </c>
      <c r="C53" s="51" t="s">
        <v>28</v>
      </c>
      <c r="D53" s="11" t="s">
        <v>66</v>
      </c>
      <c r="E53" s="51" t="s">
        <v>191</v>
      </c>
      <c r="F53" s="11" t="s">
        <v>230</v>
      </c>
      <c r="G53" s="10" t="str">
        <f t="shared" si="0"/>
        <v>4.22/km</v>
      </c>
      <c r="H53" s="39">
        <f t="shared" si="2"/>
        <v>0.0057986111111111086</v>
      </c>
      <c r="I53" s="39">
        <f>F53-INDEX($F$4:$F$985,MATCH(D53,$D$4:$D$985,0))</f>
        <v>0.005324074074074071</v>
      </c>
    </row>
    <row r="54" spans="1:9" s="1" customFormat="1" ht="15" customHeight="1">
      <c r="A54" s="9">
        <v>51</v>
      </c>
      <c r="B54" s="51" t="s">
        <v>231</v>
      </c>
      <c r="C54" s="51" t="s">
        <v>25</v>
      </c>
      <c r="D54" s="11" t="s">
        <v>73</v>
      </c>
      <c r="E54" s="51" t="s">
        <v>139</v>
      </c>
      <c r="F54" s="11" t="s">
        <v>232</v>
      </c>
      <c r="G54" s="10" t="str">
        <f t="shared" si="0"/>
        <v>4.23/km</v>
      </c>
      <c r="H54" s="39">
        <f t="shared" si="2"/>
        <v>0.0058680555555555534</v>
      </c>
      <c r="I54" s="39">
        <f>F54-INDEX($F$4:$F$985,MATCH(D54,$D$4:$D$985,0))</f>
        <v>0.00392361111111111</v>
      </c>
    </row>
    <row r="55" spans="1:9" s="1" customFormat="1" ht="15" customHeight="1">
      <c r="A55" s="9">
        <v>52</v>
      </c>
      <c r="B55" s="51" t="s">
        <v>233</v>
      </c>
      <c r="C55" s="51" t="s">
        <v>37</v>
      </c>
      <c r="D55" s="11" t="s">
        <v>73</v>
      </c>
      <c r="E55" s="51" t="s">
        <v>234</v>
      </c>
      <c r="F55" s="11" t="s">
        <v>235</v>
      </c>
      <c r="G55" s="10" t="str">
        <f t="shared" si="0"/>
        <v>4.23/km</v>
      </c>
      <c r="H55" s="39">
        <f t="shared" si="2"/>
        <v>0.005937499999999998</v>
      </c>
      <c r="I55" s="39">
        <f>F55-INDEX($F$4:$F$985,MATCH(D55,$D$4:$D$985,0))</f>
        <v>0.003993055555555555</v>
      </c>
    </row>
    <row r="56" spans="1:9" s="1" customFormat="1" ht="15" customHeight="1">
      <c r="A56" s="9">
        <v>53</v>
      </c>
      <c r="B56" s="51" t="s">
        <v>236</v>
      </c>
      <c r="C56" s="51" t="s">
        <v>108</v>
      </c>
      <c r="D56" s="11" t="s">
        <v>70</v>
      </c>
      <c r="E56" s="51" t="s">
        <v>172</v>
      </c>
      <c r="F56" s="11" t="s">
        <v>237</v>
      </c>
      <c r="G56" s="10" t="str">
        <f t="shared" si="0"/>
        <v>4.24/km</v>
      </c>
      <c r="H56" s="39">
        <f t="shared" si="2"/>
        <v>0.006030092592592594</v>
      </c>
      <c r="I56" s="39">
        <f>F56-INDEX($F$4:$F$985,MATCH(D56,$D$4:$D$985,0))</f>
        <v>0.001840277777777781</v>
      </c>
    </row>
    <row r="57" spans="1:9" s="1" customFormat="1" ht="15" customHeight="1">
      <c r="A57" s="9">
        <v>54</v>
      </c>
      <c r="B57" s="51" t="s">
        <v>238</v>
      </c>
      <c r="C57" s="51" t="s">
        <v>14</v>
      </c>
      <c r="D57" s="11" t="s">
        <v>81</v>
      </c>
      <c r="E57" s="51" t="s">
        <v>191</v>
      </c>
      <c r="F57" s="11" t="s">
        <v>239</v>
      </c>
      <c r="G57" s="10" t="str">
        <f t="shared" si="0"/>
        <v>4.26/km</v>
      </c>
      <c r="H57" s="39">
        <f t="shared" si="2"/>
        <v>0.006168981481481484</v>
      </c>
      <c r="I57" s="39">
        <f>F57-INDEX($F$4:$F$985,MATCH(D57,$D$4:$D$985,0))</f>
        <v>0</v>
      </c>
    </row>
    <row r="58" spans="1:9" s="1" customFormat="1" ht="15" customHeight="1">
      <c r="A58" s="9">
        <v>55</v>
      </c>
      <c r="B58" s="51" t="s">
        <v>105</v>
      </c>
      <c r="C58" s="51" t="s">
        <v>240</v>
      </c>
      <c r="D58" s="11" t="s">
        <v>70</v>
      </c>
      <c r="E58" s="51" t="s">
        <v>241</v>
      </c>
      <c r="F58" s="11" t="s">
        <v>242</v>
      </c>
      <c r="G58" s="10" t="str">
        <f t="shared" si="0"/>
        <v>4.27/km</v>
      </c>
      <c r="H58" s="39">
        <f t="shared" si="2"/>
        <v>0.006261574074074079</v>
      </c>
      <c r="I58" s="39">
        <f>F58-INDEX($F$4:$F$985,MATCH(D58,$D$4:$D$985,0))</f>
        <v>0.0020717592592592662</v>
      </c>
    </row>
    <row r="59" spans="1:9" s="1" customFormat="1" ht="15" customHeight="1">
      <c r="A59" s="9">
        <v>56</v>
      </c>
      <c r="B59" s="51" t="s">
        <v>243</v>
      </c>
      <c r="C59" s="51" t="s">
        <v>106</v>
      </c>
      <c r="D59" s="11" t="s">
        <v>65</v>
      </c>
      <c r="E59" s="51" t="s">
        <v>244</v>
      </c>
      <c r="F59" s="11" t="s">
        <v>245</v>
      </c>
      <c r="G59" s="10" t="str">
        <f t="shared" si="0"/>
        <v>4.27/km</v>
      </c>
      <c r="H59" s="39">
        <f t="shared" si="2"/>
        <v>0.0063194444444444435</v>
      </c>
      <c r="I59" s="39">
        <f>F59-INDEX($F$4:$F$985,MATCH(D59,$D$4:$D$985,0))</f>
        <v>0.0063194444444444435</v>
      </c>
    </row>
    <row r="60" spans="1:9" s="1" customFormat="1" ht="15" customHeight="1">
      <c r="A60" s="9">
        <v>57</v>
      </c>
      <c r="B60" s="51" t="s">
        <v>111</v>
      </c>
      <c r="C60" s="51" t="s">
        <v>36</v>
      </c>
      <c r="D60" s="11" t="s">
        <v>66</v>
      </c>
      <c r="E60" s="51" t="s">
        <v>167</v>
      </c>
      <c r="F60" s="11" t="s">
        <v>246</v>
      </c>
      <c r="G60" s="10" t="str">
        <f t="shared" si="0"/>
        <v>4.28/km</v>
      </c>
      <c r="H60" s="39">
        <f t="shared" si="2"/>
        <v>0.006388888888888888</v>
      </c>
      <c r="I60" s="39">
        <f>F60-INDEX($F$4:$F$985,MATCH(D60,$D$4:$D$985,0))</f>
        <v>0.005914351851851851</v>
      </c>
    </row>
    <row r="61" spans="1:9" s="1" customFormat="1" ht="15" customHeight="1">
      <c r="A61" s="9">
        <v>58</v>
      </c>
      <c r="B61" s="51" t="s">
        <v>247</v>
      </c>
      <c r="C61" s="51" t="s">
        <v>182</v>
      </c>
      <c r="D61" s="11" t="s">
        <v>66</v>
      </c>
      <c r="E61" s="51" t="s">
        <v>248</v>
      </c>
      <c r="F61" s="11" t="s">
        <v>249</v>
      </c>
      <c r="G61" s="10" t="str">
        <f t="shared" si="0"/>
        <v>4.29/km</v>
      </c>
      <c r="H61" s="39">
        <f t="shared" si="2"/>
        <v>0.00644675925925926</v>
      </c>
      <c r="I61" s="39">
        <f>F61-INDEX($F$4:$F$985,MATCH(D61,$D$4:$D$985,0))</f>
        <v>0.0059722222222222225</v>
      </c>
    </row>
    <row r="62" spans="1:9" s="1" customFormat="1" ht="15" customHeight="1">
      <c r="A62" s="9">
        <v>59</v>
      </c>
      <c r="B62" s="51" t="s">
        <v>250</v>
      </c>
      <c r="C62" s="51" t="s">
        <v>251</v>
      </c>
      <c r="D62" s="11" t="s">
        <v>90</v>
      </c>
      <c r="E62" s="51" t="s">
        <v>252</v>
      </c>
      <c r="F62" s="11" t="s">
        <v>253</v>
      </c>
      <c r="G62" s="10" t="str">
        <f t="shared" si="0"/>
        <v>4.29/km</v>
      </c>
      <c r="H62" s="39">
        <f t="shared" si="2"/>
        <v>0.006469907407407407</v>
      </c>
      <c r="I62" s="39">
        <f>F62-INDEX($F$4:$F$985,MATCH(D62,$D$4:$D$985,0))</f>
        <v>0</v>
      </c>
    </row>
    <row r="63" spans="1:9" s="1" customFormat="1" ht="15" customHeight="1">
      <c r="A63" s="9">
        <v>60</v>
      </c>
      <c r="B63" s="51" t="s">
        <v>254</v>
      </c>
      <c r="C63" s="51" t="s">
        <v>41</v>
      </c>
      <c r="D63" s="11" t="s">
        <v>66</v>
      </c>
      <c r="E63" s="51" t="s">
        <v>191</v>
      </c>
      <c r="F63" s="11" t="s">
        <v>255</v>
      </c>
      <c r="G63" s="10" t="str">
        <f t="shared" si="0"/>
        <v>4.30/km</v>
      </c>
      <c r="H63" s="39">
        <f t="shared" si="2"/>
        <v>0.006527777777777778</v>
      </c>
      <c r="I63" s="39">
        <f>F63-INDEX($F$4:$F$985,MATCH(D63,$D$4:$D$985,0))</f>
        <v>0.006053240740740741</v>
      </c>
    </row>
    <row r="64" spans="1:9" s="1" customFormat="1" ht="15" customHeight="1">
      <c r="A64" s="9">
        <v>61</v>
      </c>
      <c r="B64" s="51" t="s">
        <v>256</v>
      </c>
      <c r="C64" s="51" t="s">
        <v>103</v>
      </c>
      <c r="D64" s="11" t="s">
        <v>93</v>
      </c>
      <c r="E64" s="51" t="s">
        <v>257</v>
      </c>
      <c r="F64" s="11" t="s">
        <v>258</v>
      </c>
      <c r="G64" s="10" t="str">
        <f t="shared" si="0"/>
        <v>4.30/km</v>
      </c>
      <c r="H64" s="39">
        <f t="shared" si="2"/>
        <v>0.006585648148148146</v>
      </c>
      <c r="I64" s="39">
        <f>F64-INDEX($F$4:$F$985,MATCH(D64,$D$4:$D$985,0))</f>
        <v>0</v>
      </c>
    </row>
    <row r="65" spans="1:9" s="1" customFormat="1" ht="15" customHeight="1">
      <c r="A65" s="9">
        <v>62</v>
      </c>
      <c r="B65" s="51" t="s">
        <v>259</v>
      </c>
      <c r="C65" s="51" t="s">
        <v>28</v>
      </c>
      <c r="D65" s="11" t="s">
        <v>73</v>
      </c>
      <c r="E65" s="51" t="s">
        <v>191</v>
      </c>
      <c r="F65" s="11" t="s">
        <v>260</v>
      </c>
      <c r="G65" s="10" t="str">
        <f t="shared" si="0"/>
        <v>4.30/km</v>
      </c>
      <c r="H65" s="39">
        <f t="shared" si="2"/>
        <v>0.0066087962962963</v>
      </c>
      <c r="I65" s="39">
        <f>F65-INDEX($F$4:$F$985,MATCH(D65,$D$4:$D$985,0))</f>
        <v>0.004664351851851857</v>
      </c>
    </row>
    <row r="66" spans="1:9" s="1" customFormat="1" ht="15" customHeight="1">
      <c r="A66" s="9">
        <v>63</v>
      </c>
      <c r="B66" s="51" t="s">
        <v>261</v>
      </c>
      <c r="C66" s="51" t="s">
        <v>40</v>
      </c>
      <c r="D66" s="11" t="s">
        <v>66</v>
      </c>
      <c r="E66" s="51" t="s">
        <v>100</v>
      </c>
      <c r="F66" s="11" t="s">
        <v>262</v>
      </c>
      <c r="G66" s="10" t="str">
        <f t="shared" si="0"/>
        <v>4.31/km</v>
      </c>
      <c r="H66" s="39">
        <f t="shared" si="2"/>
        <v>0.00662037037037037</v>
      </c>
      <c r="I66" s="39">
        <f>F66-INDEX($F$4:$F$985,MATCH(D66,$D$4:$D$985,0))</f>
        <v>0.006145833333333333</v>
      </c>
    </row>
    <row r="67" spans="1:9" s="1" customFormat="1" ht="15" customHeight="1">
      <c r="A67" s="9">
        <v>64</v>
      </c>
      <c r="B67" s="51" t="s">
        <v>263</v>
      </c>
      <c r="C67" s="51" t="s">
        <v>49</v>
      </c>
      <c r="D67" s="11" t="s">
        <v>66</v>
      </c>
      <c r="E67" s="51" t="s">
        <v>220</v>
      </c>
      <c r="F67" s="11" t="s">
        <v>264</v>
      </c>
      <c r="G67" s="10" t="str">
        <f t="shared" si="0"/>
        <v>4.31/km</v>
      </c>
      <c r="H67" s="39">
        <f t="shared" si="2"/>
        <v>0.0066666666666666645</v>
      </c>
      <c r="I67" s="39">
        <f>F67-INDEX($F$4:$F$985,MATCH(D67,$D$4:$D$985,0))</f>
        <v>0.006192129629629627</v>
      </c>
    </row>
    <row r="68" spans="1:9" s="1" customFormat="1" ht="15" customHeight="1">
      <c r="A68" s="9">
        <v>65</v>
      </c>
      <c r="B68" s="51" t="s">
        <v>104</v>
      </c>
      <c r="C68" s="51" t="s">
        <v>22</v>
      </c>
      <c r="D68" s="11" t="s">
        <v>74</v>
      </c>
      <c r="E68" s="51" t="s">
        <v>265</v>
      </c>
      <c r="F68" s="11" t="s">
        <v>266</v>
      </c>
      <c r="G68" s="10" t="str">
        <f aca="true" t="shared" si="3" ref="G68:G132">TEXT(INT((HOUR(F68)*3600+MINUTE(F68)*60+SECOND(F68))/$I$2/60),"0")&amp;"."&amp;TEXT(MOD((HOUR(F68)*3600+MINUTE(F68)*60+SECOND(F68))/$I$2,60),"00")&amp;"/km"</f>
        <v>4.31/km</v>
      </c>
      <c r="H68" s="39">
        <f t="shared" si="2"/>
        <v>0.006678240740740745</v>
      </c>
      <c r="I68" s="39">
        <f>F68-INDEX($F$4:$F$985,MATCH(D68,$D$4:$D$985,0))</f>
        <v>0.004386574074074081</v>
      </c>
    </row>
    <row r="69" spans="1:9" s="1" customFormat="1" ht="15" customHeight="1">
      <c r="A69" s="9">
        <v>66</v>
      </c>
      <c r="B69" s="51" t="s">
        <v>84</v>
      </c>
      <c r="C69" s="51" t="s">
        <v>69</v>
      </c>
      <c r="D69" s="11" t="s">
        <v>66</v>
      </c>
      <c r="E69" s="51" t="s">
        <v>191</v>
      </c>
      <c r="F69" s="11" t="s">
        <v>267</v>
      </c>
      <c r="G69" s="10" t="str">
        <f t="shared" si="3"/>
        <v>4.32/km</v>
      </c>
      <c r="H69" s="39">
        <f t="shared" si="2"/>
        <v>0.006747685185185183</v>
      </c>
      <c r="I69" s="39">
        <f>F69-INDEX($F$4:$F$985,MATCH(D69,$D$4:$D$985,0))</f>
        <v>0.006273148148148146</v>
      </c>
    </row>
    <row r="70" spans="1:9" s="1" customFormat="1" ht="15" customHeight="1">
      <c r="A70" s="9">
        <v>67</v>
      </c>
      <c r="B70" s="51" t="s">
        <v>268</v>
      </c>
      <c r="C70" s="51" t="s">
        <v>31</v>
      </c>
      <c r="D70" s="11" t="s">
        <v>70</v>
      </c>
      <c r="E70" s="51" t="s">
        <v>191</v>
      </c>
      <c r="F70" s="11" t="s">
        <v>269</v>
      </c>
      <c r="G70" s="10" t="str">
        <f t="shared" si="3"/>
        <v>4.32/km</v>
      </c>
      <c r="H70" s="39">
        <f t="shared" si="2"/>
        <v>0.0067708333333333336</v>
      </c>
      <c r="I70" s="39">
        <f>F70-INDEX($F$4:$F$985,MATCH(D70,$D$4:$D$985,0))</f>
        <v>0.0025810185185185207</v>
      </c>
    </row>
    <row r="71" spans="1:9" s="1" customFormat="1" ht="15" customHeight="1">
      <c r="A71" s="9">
        <v>68</v>
      </c>
      <c r="B71" s="51" t="s">
        <v>270</v>
      </c>
      <c r="C71" s="51" t="s">
        <v>271</v>
      </c>
      <c r="D71" s="11" t="s">
        <v>73</v>
      </c>
      <c r="E71" s="51" t="s">
        <v>139</v>
      </c>
      <c r="F71" s="11" t="s">
        <v>272</v>
      </c>
      <c r="G71" s="10" t="str">
        <f t="shared" si="3"/>
        <v>4.32/km</v>
      </c>
      <c r="H71" s="39">
        <f t="shared" si="2"/>
        <v>0.006793981481481481</v>
      </c>
      <c r="I71" s="39">
        <f>F71-INDEX($F$4:$F$985,MATCH(D71,$D$4:$D$985,0))</f>
        <v>0.004849537037037038</v>
      </c>
    </row>
    <row r="72" spans="1:9" s="1" customFormat="1" ht="15" customHeight="1">
      <c r="A72" s="9">
        <v>69</v>
      </c>
      <c r="B72" s="51" t="s">
        <v>75</v>
      </c>
      <c r="C72" s="51" t="s">
        <v>51</v>
      </c>
      <c r="D72" s="11" t="s">
        <v>129</v>
      </c>
      <c r="E72" s="51" t="s">
        <v>100</v>
      </c>
      <c r="F72" s="11" t="s">
        <v>273</v>
      </c>
      <c r="G72" s="10" t="str">
        <f t="shared" si="3"/>
        <v>4.33/km</v>
      </c>
      <c r="H72" s="39">
        <f t="shared" si="2"/>
        <v>0.006817129629629628</v>
      </c>
      <c r="I72" s="39">
        <f>F72-INDEX($F$4:$F$985,MATCH(D72,$D$4:$D$985,0))</f>
        <v>0.005879629629629627</v>
      </c>
    </row>
    <row r="73" spans="1:9" s="1" customFormat="1" ht="15" customHeight="1">
      <c r="A73" s="9">
        <v>70</v>
      </c>
      <c r="B73" s="51" t="s">
        <v>274</v>
      </c>
      <c r="C73" s="51" t="s">
        <v>64</v>
      </c>
      <c r="D73" s="11" t="s">
        <v>93</v>
      </c>
      <c r="E73" s="51" t="s">
        <v>139</v>
      </c>
      <c r="F73" s="11" t="s">
        <v>275</v>
      </c>
      <c r="G73" s="10" t="str">
        <f t="shared" si="3"/>
        <v>4.33/km</v>
      </c>
      <c r="H73" s="39">
        <f t="shared" si="2"/>
        <v>0.006863425925925926</v>
      </c>
      <c r="I73" s="39">
        <f>F73-INDEX($F$4:$F$985,MATCH(D73,$D$4:$D$985,0))</f>
        <v>0.00027777777777777957</v>
      </c>
    </row>
    <row r="74" spans="1:9" s="1" customFormat="1" ht="15" customHeight="1">
      <c r="A74" s="9">
        <v>71</v>
      </c>
      <c r="B74" s="51" t="s">
        <v>276</v>
      </c>
      <c r="C74" s="51" t="s">
        <v>21</v>
      </c>
      <c r="D74" s="11" t="s">
        <v>65</v>
      </c>
      <c r="E74" s="51" t="s">
        <v>139</v>
      </c>
      <c r="F74" s="11" t="s">
        <v>277</v>
      </c>
      <c r="G74" s="10" t="str">
        <f t="shared" si="3"/>
        <v>4.34/km</v>
      </c>
      <c r="H74" s="39">
        <f t="shared" si="2"/>
        <v>0.006967592592592595</v>
      </c>
      <c r="I74" s="39">
        <f>F74-INDEX($F$4:$F$985,MATCH(D74,$D$4:$D$985,0))</f>
        <v>0.006967592592592595</v>
      </c>
    </row>
    <row r="75" spans="1:9" s="1" customFormat="1" ht="15" customHeight="1">
      <c r="A75" s="9">
        <v>72</v>
      </c>
      <c r="B75" s="51" t="s">
        <v>82</v>
      </c>
      <c r="C75" s="51" t="s">
        <v>85</v>
      </c>
      <c r="D75" s="11" t="s">
        <v>87</v>
      </c>
      <c r="E75" s="51" t="s">
        <v>278</v>
      </c>
      <c r="F75" s="11" t="s">
        <v>279</v>
      </c>
      <c r="G75" s="10" t="str">
        <f t="shared" si="3"/>
        <v>4.35/km</v>
      </c>
      <c r="H75" s="39">
        <f t="shared" si="2"/>
        <v>0.00708333333333333</v>
      </c>
      <c r="I75" s="39">
        <f>F75-INDEX($F$4:$F$985,MATCH(D75,$D$4:$D$985,0))</f>
        <v>0.005023148148148145</v>
      </c>
    </row>
    <row r="76" spans="1:9" s="1" customFormat="1" ht="15" customHeight="1">
      <c r="A76" s="9">
        <v>73</v>
      </c>
      <c r="B76" s="51" t="s">
        <v>280</v>
      </c>
      <c r="C76" s="51" t="s">
        <v>34</v>
      </c>
      <c r="D76" s="11" t="s">
        <v>70</v>
      </c>
      <c r="E76" s="51" t="s">
        <v>98</v>
      </c>
      <c r="F76" s="11" t="s">
        <v>281</v>
      </c>
      <c r="G76" s="10" t="str">
        <f t="shared" si="3"/>
        <v>4.36/km</v>
      </c>
      <c r="H76" s="39">
        <f t="shared" si="2"/>
        <v>0.007094907407407407</v>
      </c>
      <c r="I76" s="39">
        <f>F76-INDEX($F$4:$F$985,MATCH(D76,$D$4:$D$985,0))</f>
        <v>0.0029050925925925945</v>
      </c>
    </row>
    <row r="77" spans="1:9" s="1" customFormat="1" ht="15" customHeight="1">
      <c r="A77" s="9">
        <v>74</v>
      </c>
      <c r="B77" s="51" t="s">
        <v>282</v>
      </c>
      <c r="C77" s="51" t="s">
        <v>251</v>
      </c>
      <c r="D77" s="11" t="s">
        <v>87</v>
      </c>
      <c r="E77" s="51" t="s">
        <v>167</v>
      </c>
      <c r="F77" s="11" t="s">
        <v>283</v>
      </c>
      <c r="G77" s="10" t="str">
        <f t="shared" si="3"/>
        <v>4.36/km</v>
      </c>
      <c r="H77" s="39">
        <f t="shared" si="2"/>
        <v>0.007129629629629632</v>
      </c>
      <c r="I77" s="39">
        <f>F77-INDEX($F$4:$F$985,MATCH(D77,$D$4:$D$985,0))</f>
        <v>0.005069444444444446</v>
      </c>
    </row>
    <row r="78" spans="1:9" s="1" customFormat="1" ht="15" customHeight="1">
      <c r="A78" s="9">
        <v>75</v>
      </c>
      <c r="B78" s="51" t="s">
        <v>284</v>
      </c>
      <c r="C78" s="51" t="s">
        <v>20</v>
      </c>
      <c r="D78" s="11" t="s">
        <v>66</v>
      </c>
      <c r="E78" s="51" t="s">
        <v>167</v>
      </c>
      <c r="F78" s="11" t="s">
        <v>285</v>
      </c>
      <c r="G78" s="10" t="str">
        <f t="shared" si="3"/>
        <v>4.37/km</v>
      </c>
      <c r="H78" s="39">
        <f t="shared" si="2"/>
        <v>0.0071990740740740765</v>
      </c>
      <c r="I78" s="39">
        <f>F78-INDEX($F$4:$F$985,MATCH(D78,$D$4:$D$985,0))</f>
        <v>0.006724537037037039</v>
      </c>
    </row>
    <row r="79" spans="1:9" s="1" customFormat="1" ht="15" customHeight="1">
      <c r="A79" s="9">
        <v>76</v>
      </c>
      <c r="B79" s="51" t="s">
        <v>286</v>
      </c>
      <c r="C79" s="51" t="s">
        <v>22</v>
      </c>
      <c r="D79" s="11" t="s">
        <v>65</v>
      </c>
      <c r="E79" s="51" t="s">
        <v>191</v>
      </c>
      <c r="F79" s="11" t="s">
        <v>287</v>
      </c>
      <c r="G79" s="10" t="str">
        <f t="shared" si="3"/>
        <v>4.38/km</v>
      </c>
      <c r="H79" s="39">
        <f t="shared" si="2"/>
        <v>0.007280092592592588</v>
      </c>
      <c r="I79" s="39">
        <f>F79-INDEX($F$4:$F$985,MATCH(D79,$D$4:$D$985,0))</f>
        <v>0.007280092592592588</v>
      </c>
    </row>
    <row r="80" spans="1:9" s="3" customFormat="1" ht="15" customHeight="1">
      <c r="A80" s="9">
        <v>77</v>
      </c>
      <c r="B80" s="51" t="s">
        <v>288</v>
      </c>
      <c r="C80" s="51" t="s">
        <v>289</v>
      </c>
      <c r="D80" s="11" t="s">
        <v>93</v>
      </c>
      <c r="E80" s="51" t="s">
        <v>191</v>
      </c>
      <c r="F80" s="11" t="s">
        <v>290</v>
      </c>
      <c r="G80" s="10" t="str">
        <f t="shared" si="3"/>
        <v>4.39/km</v>
      </c>
      <c r="H80" s="39">
        <f t="shared" si="2"/>
        <v>0.007372685185185187</v>
      </c>
      <c r="I80" s="39">
        <f>F80-INDEX($F$4:$F$985,MATCH(D80,$D$4:$D$985,0))</f>
        <v>0.000787037037037041</v>
      </c>
    </row>
    <row r="81" spans="1:9" s="1" customFormat="1" ht="15" customHeight="1">
      <c r="A81" s="9">
        <v>78</v>
      </c>
      <c r="B81" s="51" t="s">
        <v>291</v>
      </c>
      <c r="C81" s="51" t="s">
        <v>292</v>
      </c>
      <c r="D81" s="11" t="s">
        <v>70</v>
      </c>
      <c r="E81" s="51" t="s">
        <v>191</v>
      </c>
      <c r="F81" s="11" t="s">
        <v>290</v>
      </c>
      <c r="G81" s="10" t="str">
        <f t="shared" si="3"/>
        <v>4.39/km</v>
      </c>
      <c r="H81" s="39">
        <f t="shared" si="2"/>
        <v>0.007372685185185187</v>
      </c>
      <c r="I81" s="39">
        <f>F81-INDEX($F$4:$F$985,MATCH(D81,$D$4:$D$985,0))</f>
        <v>0.003182870370370374</v>
      </c>
    </row>
    <row r="82" spans="1:9" s="1" customFormat="1" ht="15" customHeight="1">
      <c r="A82" s="9">
        <v>79</v>
      </c>
      <c r="B82" s="51" t="s">
        <v>293</v>
      </c>
      <c r="C82" s="51" t="s">
        <v>18</v>
      </c>
      <c r="D82" s="11" t="s">
        <v>66</v>
      </c>
      <c r="E82" s="51" t="s">
        <v>100</v>
      </c>
      <c r="F82" s="11" t="s">
        <v>294</v>
      </c>
      <c r="G82" s="10" t="str">
        <f t="shared" si="3"/>
        <v>4.40/km</v>
      </c>
      <c r="H82" s="39">
        <f t="shared" si="2"/>
        <v>0.007488425925925926</v>
      </c>
      <c r="I82" s="39">
        <f>F82-INDEX($F$4:$F$985,MATCH(D82,$D$4:$D$985,0))</f>
        <v>0.007013888888888889</v>
      </c>
    </row>
    <row r="83" spans="1:9" s="1" customFormat="1" ht="15" customHeight="1">
      <c r="A83" s="9">
        <v>80</v>
      </c>
      <c r="B83" s="51" t="s">
        <v>295</v>
      </c>
      <c r="C83" s="51" t="s">
        <v>54</v>
      </c>
      <c r="D83" s="11" t="s">
        <v>73</v>
      </c>
      <c r="E83" s="51" t="s">
        <v>296</v>
      </c>
      <c r="F83" s="11" t="s">
        <v>297</v>
      </c>
      <c r="G83" s="10" t="str">
        <f t="shared" si="3"/>
        <v>4.41/km</v>
      </c>
      <c r="H83" s="39">
        <f t="shared" si="2"/>
        <v>0.007581018518518522</v>
      </c>
      <c r="I83" s="39">
        <f>F83-INDEX($F$4:$F$985,MATCH(D83,$D$4:$D$985,0))</f>
        <v>0.005636574074074079</v>
      </c>
    </row>
    <row r="84" spans="1:9" ht="15" customHeight="1">
      <c r="A84" s="9">
        <v>81</v>
      </c>
      <c r="B84" s="51" t="s">
        <v>298</v>
      </c>
      <c r="C84" s="51" t="s">
        <v>23</v>
      </c>
      <c r="D84" s="11" t="s">
        <v>65</v>
      </c>
      <c r="E84" s="51" t="s">
        <v>191</v>
      </c>
      <c r="F84" s="11" t="s">
        <v>299</v>
      </c>
      <c r="G84" s="10" t="str">
        <f t="shared" si="3"/>
        <v>4.41/km</v>
      </c>
      <c r="H84" s="39">
        <f t="shared" si="2"/>
        <v>0.007592592592592592</v>
      </c>
      <c r="I84" s="39">
        <f>F84-INDEX($F$4:$F$985,MATCH(D84,$D$4:$D$985,0))</f>
        <v>0.007592592592592592</v>
      </c>
    </row>
    <row r="85" spans="1:9" ht="15" customHeight="1">
      <c r="A85" s="9">
        <v>82</v>
      </c>
      <c r="B85" s="51" t="s">
        <v>300</v>
      </c>
      <c r="C85" s="51" t="s">
        <v>45</v>
      </c>
      <c r="D85" s="11" t="s">
        <v>70</v>
      </c>
      <c r="E85" s="51" t="s">
        <v>301</v>
      </c>
      <c r="F85" s="11" t="s">
        <v>302</v>
      </c>
      <c r="G85" s="10" t="str">
        <f t="shared" si="3"/>
        <v>4.41/km</v>
      </c>
      <c r="H85" s="39">
        <f t="shared" si="2"/>
        <v>0.007615740740740739</v>
      </c>
      <c r="I85" s="39">
        <f>F85-INDEX($F$4:$F$985,MATCH(D85,$D$4:$D$985,0))</f>
        <v>0.003425925925925926</v>
      </c>
    </row>
    <row r="86" spans="1:9" ht="15" customHeight="1">
      <c r="A86" s="9">
        <v>83</v>
      </c>
      <c r="B86" s="51" t="s">
        <v>303</v>
      </c>
      <c r="C86" s="51" t="s">
        <v>304</v>
      </c>
      <c r="D86" s="11" t="s">
        <v>76</v>
      </c>
      <c r="E86" s="51" t="s">
        <v>98</v>
      </c>
      <c r="F86" s="11" t="s">
        <v>305</v>
      </c>
      <c r="G86" s="10" t="str">
        <f t="shared" si="3"/>
        <v>4.41/km</v>
      </c>
      <c r="H86" s="39">
        <f t="shared" si="2"/>
        <v>0.0076504629629629665</v>
      </c>
      <c r="I86" s="39">
        <f>F86-INDEX($F$4:$F$985,MATCH(D86,$D$4:$D$985,0))</f>
        <v>0.0025810185185185207</v>
      </c>
    </row>
    <row r="87" spans="1:9" ht="15" customHeight="1">
      <c r="A87" s="9">
        <v>84</v>
      </c>
      <c r="B87" s="51" t="s">
        <v>306</v>
      </c>
      <c r="C87" s="51" t="s">
        <v>79</v>
      </c>
      <c r="D87" s="11" t="s">
        <v>93</v>
      </c>
      <c r="E87" s="51" t="s">
        <v>139</v>
      </c>
      <c r="F87" s="11" t="s">
        <v>307</v>
      </c>
      <c r="G87" s="10" t="str">
        <f t="shared" si="3"/>
        <v>4.42/km</v>
      </c>
      <c r="H87" s="39">
        <f t="shared" si="2"/>
        <v>0.007685185185185184</v>
      </c>
      <c r="I87" s="39">
        <f>F87-INDEX($F$4:$F$985,MATCH(D87,$D$4:$D$985,0))</f>
        <v>0.0010995370370370378</v>
      </c>
    </row>
    <row r="88" spans="1:9" ht="15" customHeight="1">
      <c r="A88" s="9">
        <v>85</v>
      </c>
      <c r="B88" s="51" t="s">
        <v>308</v>
      </c>
      <c r="C88" s="51" t="s">
        <v>309</v>
      </c>
      <c r="D88" s="11" t="s">
        <v>93</v>
      </c>
      <c r="E88" s="51" t="s">
        <v>100</v>
      </c>
      <c r="F88" s="11" t="s">
        <v>310</v>
      </c>
      <c r="G88" s="10" t="str">
        <f t="shared" si="3"/>
        <v>4.43/km</v>
      </c>
      <c r="H88" s="39">
        <f t="shared" si="2"/>
        <v>0.007835648148148147</v>
      </c>
      <c r="I88" s="39">
        <f>F88-INDEX($F$4:$F$985,MATCH(D88,$D$4:$D$985,0))</f>
        <v>0.0012500000000000011</v>
      </c>
    </row>
    <row r="89" spans="1:9" ht="15" customHeight="1">
      <c r="A89" s="9">
        <v>86</v>
      </c>
      <c r="B89" s="51" t="s">
        <v>311</v>
      </c>
      <c r="C89" s="51" t="s">
        <v>20</v>
      </c>
      <c r="D89" s="11" t="s">
        <v>74</v>
      </c>
      <c r="E89" s="51" t="s">
        <v>191</v>
      </c>
      <c r="F89" s="11" t="s">
        <v>312</v>
      </c>
      <c r="G89" s="10" t="str">
        <f t="shared" si="3"/>
        <v>4.45/km</v>
      </c>
      <c r="H89" s="39">
        <f t="shared" si="2"/>
        <v>0.007939814814814813</v>
      </c>
      <c r="I89" s="39">
        <f>F89-INDEX($F$4:$F$985,MATCH(D89,$D$4:$D$985,0))</f>
        <v>0.005648148148148149</v>
      </c>
    </row>
    <row r="90" spans="1:9" ht="15" customHeight="1">
      <c r="A90" s="9">
        <v>87</v>
      </c>
      <c r="B90" s="51" t="s">
        <v>313</v>
      </c>
      <c r="C90" s="51" t="s">
        <v>314</v>
      </c>
      <c r="D90" s="11" t="s">
        <v>315</v>
      </c>
      <c r="E90" s="51" t="s">
        <v>167</v>
      </c>
      <c r="F90" s="11" t="s">
        <v>316</v>
      </c>
      <c r="G90" s="10" t="str">
        <f t="shared" si="3"/>
        <v>4.46/km</v>
      </c>
      <c r="H90" s="39">
        <f t="shared" si="2"/>
        <v>0.008067129629629632</v>
      </c>
      <c r="I90" s="39">
        <f>F90-INDEX($F$4:$F$985,MATCH(D90,$D$4:$D$985,0))</f>
        <v>0</v>
      </c>
    </row>
    <row r="91" spans="1:9" ht="15" customHeight="1">
      <c r="A91" s="9">
        <v>88</v>
      </c>
      <c r="B91" s="51" t="s">
        <v>317</v>
      </c>
      <c r="C91" s="51" t="s">
        <v>32</v>
      </c>
      <c r="D91" s="11" t="s">
        <v>66</v>
      </c>
      <c r="E91" s="51" t="s">
        <v>172</v>
      </c>
      <c r="F91" s="11" t="s">
        <v>318</v>
      </c>
      <c r="G91" s="10" t="str">
        <f t="shared" si="3"/>
        <v>4.46/km</v>
      </c>
      <c r="H91" s="39">
        <f t="shared" si="2"/>
        <v>0.008113425925925927</v>
      </c>
      <c r="I91" s="39">
        <f>F91-INDEX($F$4:$F$985,MATCH(D91,$D$4:$D$985,0))</f>
        <v>0.0076388888888888895</v>
      </c>
    </row>
    <row r="92" spans="1:9" ht="15" customHeight="1">
      <c r="A92" s="9">
        <v>89</v>
      </c>
      <c r="B92" s="51" t="s">
        <v>319</v>
      </c>
      <c r="C92" s="51" t="s">
        <v>53</v>
      </c>
      <c r="D92" s="11" t="s">
        <v>70</v>
      </c>
      <c r="E92" s="51" t="s">
        <v>320</v>
      </c>
      <c r="F92" s="11" t="s">
        <v>321</v>
      </c>
      <c r="G92" s="10" t="str">
        <f t="shared" si="3"/>
        <v>4.48/km</v>
      </c>
      <c r="H92" s="39">
        <f t="shared" si="2"/>
        <v>0.008240740740740743</v>
      </c>
      <c r="I92" s="39">
        <f>F92-INDEX($F$4:$F$985,MATCH(D92,$D$4:$D$985,0))</f>
        <v>0.00405092592592593</v>
      </c>
    </row>
    <row r="93" spans="1:9" ht="15" customHeight="1">
      <c r="A93" s="9">
        <v>90</v>
      </c>
      <c r="B93" s="51" t="s">
        <v>322</v>
      </c>
      <c r="C93" s="51" t="s">
        <v>12</v>
      </c>
      <c r="D93" s="11" t="s">
        <v>65</v>
      </c>
      <c r="E93" s="51" t="s">
        <v>98</v>
      </c>
      <c r="F93" s="11" t="s">
        <v>323</v>
      </c>
      <c r="G93" s="10" t="str">
        <f t="shared" si="3"/>
        <v>4.49/km</v>
      </c>
      <c r="H93" s="39">
        <f t="shared" si="2"/>
        <v>0.008379629629629633</v>
      </c>
      <c r="I93" s="39">
        <f>F93-INDEX($F$4:$F$985,MATCH(D93,$D$4:$D$985,0))</f>
        <v>0.008379629629629633</v>
      </c>
    </row>
    <row r="94" spans="1:9" ht="15" customHeight="1">
      <c r="A94" s="9">
        <v>91</v>
      </c>
      <c r="B94" s="51" t="s">
        <v>324</v>
      </c>
      <c r="C94" s="51" t="s">
        <v>88</v>
      </c>
      <c r="D94" s="11" t="s">
        <v>66</v>
      </c>
      <c r="E94" s="51" t="s">
        <v>191</v>
      </c>
      <c r="F94" s="11" t="s">
        <v>325</v>
      </c>
      <c r="G94" s="10" t="str">
        <f t="shared" si="3"/>
        <v>4.50/km</v>
      </c>
      <c r="H94" s="39">
        <f t="shared" si="2"/>
        <v>0.008472222222222221</v>
      </c>
      <c r="I94" s="39">
        <f>F94-INDEX($F$4:$F$985,MATCH(D94,$D$4:$D$985,0))</f>
        <v>0.007997685185185184</v>
      </c>
    </row>
    <row r="95" spans="1:9" ht="15" customHeight="1">
      <c r="A95" s="9">
        <v>92</v>
      </c>
      <c r="B95" s="51" t="s">
        <v>326</v>
      </c>
      <c r="C95" s="51" t="s">
        <v>14</v>
      </c>
      <c r="D95" s="11" t="s">
        <v>70</v>
      </c>
      <c r="E95" s="51" t="s">
        <v>191</v>
      </c>
      <c r="F95" s="11" t="s">
        <v>327</v>
      </c>
      <c r="G95" s="10" t="str">
        <f t="shared" si="3"/>
        <v>4.51/km</v>
      </c>
      <c r="H95" s="39">
        <f t="shared" si="2"/>
        <v>0.008553240740740743</v>
      </c>
      <c r="I95" s="39">
        <f>F95-INDEX($F$4:$F$985,MATCH(D95,$D$4:$D$985,0))</f>
        <v>0.00436342592592593</v>
      </c>
    </row>
    <row r="96" spans="1:9" ht="15" customHeight="1">
      <c r="A96" s="9">
        <v>93</v>
      </c>
      <c r="B96" s="51" t="s">
        <v>328</v>
      </c>
      <c r="C96" s="51" t="s">
        <v>329</v>
      </c>
      <c r="D96" s="11" t="s">
        <v>87</v>
      </c>
      <c r="E96" s="51" t="s">
        <v>139</v>
      </c>
      <c r="F96" s="11" t="s">
        <v>330</v>
      </c>
      <c r="G96" s="10" t="str">
        <f t="shared" si="3"/>
        <v>4.52/km</v>
      </c>
      <c r="H96" s="39">
        <f aca="true" t="shared" si="4" ref="H96:H131">F96-$F$4</f>
        <v>0.008668981481481479</v>
      </c>
      <c r="I96" s="39">
        <f>F96-INDEX($F$4:$F$985,MATCH(D96,$D$4:$D$985,0))</f>
        <v>0.006608796296296293</v>
      </c>
    </row>
    <row r="97" spans="1:9" ht="15" customHeight="1">
      <c r="A97" s="9">
        <v>94</v>
      </c>
      <c r="B97" s="51" t="s">
        <v>331</v>
      </c>
      <c r="C97" s="51" t="s">
        <v>34</v>
      </c>
      <c r="D97" s="11" t="s">
        <v>76</v>
      </c>
      <c r="E97" s="51" t="s">
        <v>332</v>
      </c>
      <c r="F97" s="11" t="s">
        <v>333</v>
      </c>
      <c r="G97" s="10" t="str">
        <f t="shared" si="3"/>
        <v>4.52/km</v>
      </c>
      <c r="H97" s="39">
        <f t="shared" si="4"/>
        <v>0.00869212962962963</v>
      </c>
      <c r="I97" s="39">
        <f>F97-INDEX($F$4:$F$985,MATCH(D97,$D$4:$D$985,0))</f>
        <v>0.0036226851851851836</v>
      </c>
    </row>
    <row r="98" spans="1:9" ht="15" customHeight="1">
      <c r="A98" s="9">
        <v>95</v>
      </c>
      <c r="B98" s="51" t="s">
        <v>334</v>
      </c>
      <c r="C98" s="51" t="s">
        <v>45</v>
      </c>
      <c r="D98" s="11" t="s">
        <v>74</v>
      </c>
      <c r="E98" s="51" t="s">
        <v>167</v>
      </c>
      <c r="F98" s="11" t="s">
        <v>335</v>
      </c>
      <c r="G98" s="10" t="str">
        <f t="shared" si="3"/>
        <v>4.53/km</v>
      </c>
      <c r="H98" s="39">
        <f t="shared" si="4"/>
        <v>0.008738425925925924</v>
      </c>
      <c r="I98" s="39">
        <f>F98-INDEX($F$4:$F$985,MATCH(D98,$D$4:$D$985,0))</f>
        <v>0.00644675925925926</v>
      </c>
    </row>
    <row r="99" spans="1:9" ht="15" customHeight="1">
      <c r="A99" s="9">
        <v>96</v>
      </c>
      <c r="B99" s="51" t="s">
        <v>336</v>
      </c>
      <c r="C99" s="51" t="s">
        <v>14</v>
      </c>
      <c r="D99" s="11" t="s">
        <v>66</v>
      </c>
      <c r="E99" s="51" t="s">
        <v>337</v>
      </c>
      <c r="F99" s="11" t="s">
        <v>338</v>
      </c>
      <c r="G99" s="10" t="str">
        <f t="shared" si="3"/>
        <v>4.53/km</v>
      </c>
      <c r="H99" s="39">
        <f t="shared" si="4"/>
        <v>0.008773148148148151</v>
      </c>
      <c r="I99" s="39">
        <f>F99-INDEX($F$4:$F$985,MATCH(D99,$D$4:$D$985,0))</f>
        <v>0.008298611111111114</v>
      </c>
    </row>
    <row r="100" spans="1:9" ht="15" customHeight="1">
      <c r="A100" s="9">
        <v>97</v>
      </c>
      <c r="B100" s="51" t="s">
        <v>339</v>
      </c>
      <c r="C100" s="51" t="s">
        <v>97</v>
      </c>
      <c r="D100" s="11" t="s">
        <v>340</v>
      </c>
      <c r="E100" s="51" t="s">
        <v>191</v>
      </c>
      <c r="F100" s="11" t="s">
        <v>341</v>
      </c>
      <c r="G100" s="10" t="str">
        <f t="shared" si="3"/>
        <v>4.55/km</v>
      </c>
      <c r="H100" s="39">
        <f t="shared" si="4"/>
        <v>0.008900462962962964</v>
      </c>
      <c r="I100" s="39">
        <f>F100-INDEX($F$4:$F$985,MATCH(D100,$D$4:$D$985,0))</f>
        <v>0</v>
      </c>
    </row>
    <row r="101" spans="1:9" ht="15" customHeight="1">
      <c r="A101" s="9">
        <v>98</v>
      </c>
      <c r="B101" s="51" t="s">
        <v>342</v>
      </c>
      <c r="C101" s="51" t="s">
        <v>25</v>
      </c>
      <c r="D101" s="11" t="s">
        <v>70</v>
      </c>
      <c r="E101" s="51" t="s">
        <v>149</v>
      </c>
      <c r="F101" s="11" t="s">
        <v>343</v>
      </c>
      <c r="G101" s="10" t="str">
        <f t="shared" si="3"/>
        <v>4.55/km</v>
      </c>
      <c r="H101" s="39">
        <f t="shared" si="4"/>
        <v>0.008935185185185185</v>
      </c>
      <c r="I101" s="39">
        <f>F101-INDEX($F$4:$F$985,MATCH(D101,$D$4:$D$985,0))</f>
        <v>0.004745370370370372</v>
      </c>
    </row>
    <row r="102" spans="1:9" ht="15" customHeight="1">
      <c r="A102" s="9">
        <v>99</v>
      </c>
      <c r="B102" s="51" t="s">
        <v>344</v>
      </c>
      <c r="C102" s="51" t="s">
        <v>17</v>
      </c>
      <c r="D102" s="11" t="s">
        <v>66</v>
      </c>
      <c r="E102" s="51" t="s">
        <v>345</v>
      </c>
      <c r="F102" s="11" t="s">
        <v>343</v>
      </c>
      <c r="G102" s="10" t="str">
        <f t="shared" si="3"/>
        <v>4.55/km</v>
      </c>
      <c r="H102" s="39">
        <f t="shared" si="4"/>
        <v>0.008935185185185185</v>
      </c>
      <c r="I102" s="39">
        <f>F102-INDEX($F$4:$F$985,MATCH(D102,$D$4:$D$985,0))</f>
        <v>0.008460648148148148</v>
      </c>
    </row>
    <row r="103" spans="1:9" ht="15" customHeight="1">
      <c r="A103" s="9">
        <v>100</v>
      </c>
      <c r="B103" s="51" t="s">
        <v>346</v>
      </c>
      <c r="C103" s="51" t="s">
        <v>72</v>
      </c>
      <c r="D103" s="11" t="s">
        <v>74</v>
      </c>
      <c r="E103" s="51" t="s">
        <v>149</v>
      </c>
      <c r="F103" s="11" t="s">
        <v>347</v>
      </c>
      <c r="G103" s="10" t="str">
        <f t="shared" si="3"/>
        <v>4.55/km</v>
      </c>
      <c r="H103" s="39">
        <f t="shared" si="4"/>
        <v>0.008969907407407409</v>
      </c>
      <c r="I103" s="39">
        <f>F103-INDEX($F$4:$F$985,MATCH(D103,$D$4:$D$985,0))</f>
        <v>0.006678240740740745</v>
      </c>
    </row>
    <row r="104" spans="1:9" ht="15" customHeight="1">
      <c r="A104" s="9">
        <v>101</v>
      </c>
      <c r="B104" s="51" t="s">
        <v>348</v>
      </c>
      <c r="C104" s="51" t="s">
        <v>14</v>
      </c>
      <c r="D104" s="11" t="s">
        <v>65</v>
      </c>
      <c r="E104" s="51" t="s">
        <v>139</v>
      </c>
      <c r="F104" s="11" t="s">
        <v>349</v>
      </c>
      <c r="G104" s="10" t="str">
        <f t="shared" si="3"/>
        <v>4.58/km</v>
      </c>
      <c r="H104" s="39">
        <f t="shared" si="4"/>
        <v>0.009212962962962964</v>
      </c>
      <c r="I104" s="39">
        <f>F104-INDEX($F$4:$F$985,MATCH(D104,$D$4:$D$985,0))</f>
        <v>0.009212962962962964</v>
      </c>
    </row>
    <row r="105" spans="1:9" ht="15" customHeight="1">
      <c r="A105" s="9">
        <v>102</v>
      </c>
      <c r="B105" s="51" t="s">
        <v>350</v>
      </c>
      <c r="C105" s="51" t="s">
        <v>26</v>
      </c>
      <c r="D105" s="11" t="s">
        <v>66</v>
      </c>
      <c r="E105" s="51" t="s">
        <v>149</v>
      </c>
      <c r="F105" s="11" t="s">
        <v>351</v>
      </c>
      <c r="G105" s="10" t="str">
        <f t="shared" si="3"/>
        <v>4.58/km</v>
      </c>
      <c r="H105" s="39">
        <f t="shared" si="4"/>
        <v>0.009236111111111112</v>
      </c>
      <c r="I105" s="39">
        <f>F105-INDEX($F$4:$F$985,MATCH(D105,$D$4:$D$985,0))</f>
        <v>0.008761574074074074</v>
      </c>
    </row>
    <row r="106" spans="1:9" ht="15" customHeight="1">
      <c r="A106" s="9">
        <v>103</v>
      </c>
      <c r="B106" s="51" t="s">
        <v>352</v>
      </c>
      <c r="C106" s="51" t="s">
        <v>353</v>
      </c>
      <c r="D106" s="11" t="s">
        <v>73</v>
      </c>
      <c r="E106" s="51" t="s">
        <v>167</v>
      </c>
      <c r="F106" s="11" t="s">
        <v>354</v>
      </c>
      <c r="G106" s="10" t="str">
        <f t="shared" si="3"/>
        <v>5.00/km</v>
      </c>
      <c r="H106" s="39">
        <f t="shared" si="4"/>
        <v>0.009409722222222222</v>
      </c>
      <c r="I106" s="39">
        <f>F106-INDEX($F$4:$F$985,MATCH(D106,$D$4:$D$985,0))</f>
        <v>0.007465277777777779</v>
      </c>
    </row>
    <row r="107" spans="1:9" ht="15" customHeight="1">
      <c r="A107" s="9">
        <v>104</v>
      </c>
      <c r="B107" s="51" t="s">
        <v>355</v>
      </c>
      <c r="C107" s="51" t="s">
        <v>62</v>
      </c>
      <c r="D107" s="11" t="s">
        <v>76</v>
      </c>
      <c r="E107" s="51" t="s">
        <v>172</v>
      </c>
      <c r="F107" s="11" t="s">
        <v>356</v>
      </c>
      <c r="G107" s="10" t="str">
        <f t="shared" si="3"/>
        <v>5.00/km</v>
      </c>
      <c r="H107" s="39">
        <f t="shared" si="4"/>
        <v>0.009421296296296296</v>
      </c>
      <c r="I107" s="39">
        <f>F107-INDEX($F$4:$F$985,MATCH(D107,$D$4:$D$985,0))</f>
        <v>0.00435185185185185</v>
      </c>
    </row>
    <row r="108" spans="1:9" ht="15" customHeight="1">
      <c r="A108" s="9">
        <v>105</v>
      </c>
      <c r="B108" s="51" t="s">
        <v>357</v>
      </c>
      <c r="C108" s="51" t="s">
        <v>50</v>
      </c>
      <c r="D108" s="11" t="s">
        <v>129</v>
      </c>
      <c r="E108" s="51" t="s">
        <v>234</v>
      </c>
      <c r="F108" s="11" t="s">
        <v>358</v>
      </c>
      <c r="G108" s="10" t="str">
        <f t="shared" si="3"/>
        <v>5.01/km</v>
      </c>
      <c r="H108" s="39">
        <f t="shared" si="4"/>
        <v>0.00949074074074074</v>
      </c>
      <c r="I108" s="39">
        <f>F108-INDEX($F$4:$F$985,MATCH(D108,$D$4:$D$985,0))</f>
        <v>0.00855324074074074</v>
      </c>
    </row>
    <row r="109" spans="1:9" ht="15" customHeight="1">
      <c r="A109" s="9">
        <v>106</v>
      </c>
      <c r="B109" s="51" t="s">
        <v>359</v>
      </c>
      <c r="C109" s="51" t="s">
        <v>360</v>
      </c>
      <c r="D109" s="11" t="s">
        <v>76</v>
      </c>
      <c r="E109" s="51" t="s">
        <v>100</v>
      </c>
      <c r="F109" s="11" t="s">
        <v>361</v>
      </c>
      <c r="G109" s="10" t="str">
        <f t="shared" si="3"/>
        <v>5.02/km</v>
      </c>
      <c r="H109" s="39">
        <f t="shared" si="4"/>
        <v>0.009560185185185185</v>
      </c>
      <c r="I109" s="39">
        <f>F109-INDEX($F$4:$F$985,MATCH(D109,$D$4:$D$985,0))</f>
        <v>0.00449074074074074</v>
      </c>
    </row>
    <row r="110" spans="1:9" ht="15" customHeight="1">
      <c r="A110" s="9">
        <v>107</v>
      </c>
      <c r="B110" s="51" t="s">
        <v>362</v>
      </c>
      <c r="C110" s="51" t="s">
        <v>52</v>
      </c>
      <c r="D110" s="11" t="s">
        <v>87</v>
      </c>
      <c r="E110" s="51" t="s">
        <v>100</v>
      </c>
      <c r="F110" s="11" t="s">
        <v>363</v>
      </c>
      <c r="G110" s="10" t="str">
        <f t="shared" si="3"/>
        <v>5.02/km</v>
      </c>
      <c r="H110" s="39">
        <f t="shared" si="4"/>
        <v>0.009629629629629634</v>
      </c>
      <c r="I110" s="39">
        <f>F110-INDEX($F$4:$F$985,MATCH(D110,$D$4:$D$985,0))</f>
        <v>0.007569444444444448</v>
      </c>
    </row>
    <row r="111" spans="1:9" ht="15" customHeight="1">
      <c r="A111" s="9">
        <v>108</v>
      </c>
      <c r="B111" s="51" t="s">
        <v>364</v>
      </c>
      <c r="C111" s="51" t="s">
        <v>41</v>
      </c>
      <c r="D111" s="11" t="s">
        <v>76</v>
      </c>
      <c r="E111" s="51" t="s">
        <v>365</v>
      </c>
      <c r="F111" s="11" t="s">
        <v>366</v>
      </c>
      <c r="G111" s="10" t="str">
        <f t="shared" si="3"/>
        <v>5.05/km</v>
      </c>
      <c r="H111" s="39">
        <f t="shared" si="4"/>
        <v>0.009837962962962962</v>
      </c>
      <c r="I111" s="39">
        <f>F111-INDEX($F$4:$F$985,MATCH(D111,$D$4:$D$985,0))</f>
        <v>0.004768518518518516</v>
      </c>
    </row>
    <row r="112" spans="1:9" ht="15" customHeight="1">
      <c r="A112" s="9">
        <v>109</v>
      </c>
      <c r="B112" s="51" t="s">
        <v>367</v>
      </c>
      <c r="C112" s="51" t="s">
        <v>18</v>
      </c>
      <c r="D112" s="11" t="s">
        <v>129</v>
      </c>
      <c r="E112" s="51" t="s">
        <v>98</v>
      </c>
      <c r="F112" s="11" t="s">
        <v>368</v>
      </c>
      <c r="G112" s="10" t="str">
        <f t="shared" si="3"/>
        <v>5.05/km</v>
      </c>
      <c r="H112" s="39">
        <f t="shared" si="4"/>
        <v>0.009861111111111109</v>
      </c>
      <c r="I112" s="39">
        <f>F112-INDEX($F$4:$F$985,MATCH(D112,$D$4:$D$985,0))</f>
        <v>0.008923611111111108</v>
      </c>
    </row>
    <row r="113" spans="1:9" ht="15" customHeight="1">
      <c r="A113" s="9">
        <v>110</v>
      </c>
      <c r="B113" s="51" t="s">
        <v>369</v>
      </c>
      <c r="C113" s="51" t="s">
        <v>56</v>
      </c>
      <c r="D113" s="11" t="s">
        <v>93</v>
      </c>
      <c r="E113" s="51" t="s">
        <v>139</v>
      </c>
      <c r="F113" s="11" t="s">
        <v>370</v>
      </c>
      <c r="G113" s="10" t="str">
        <f t="shared" si="3"/>
        <v>5.06/km</v>
      </c>
      <c r="H113" s="39">
        <f t="shared" si="4"/>
        <v>0.0099537037037037</v>
      </c>
      <c r="I113" s="39">
        <f>F113-INDEX($F$4:$F$985,MATCH(D113,$D$4:$D$985,0))</f>
        <v>0.0033680555555555547</v>
      </c>
    </row>
    <row r="114" spans="1:9" ht="15" customHeight="1">
      <c r="A114" s="9">
        <v>111</v>
      </c>
      <c r="B114" s="51" t="s">
        <v>371</v>
      </c>
      <c r="C114" s="51" t="s">
        <v>48</v>
      </c>
      <c r="D114" s="11" t="s">
        <v>74</v>
      </c>
      <c r="E114" s="51" t="s">
        <v>98</v>
      </c>
      <c r="F114" s="11" t="s">
        <v>372</v>
      </c>
      <c r="G114" s="10" t="str">
        <f t="shared" si="3"/>
        <v>5.06/km</v>
      </c>
      <c r="H114" s="39">
        <f t="shared" si="4"/>
        <v>0.010023148148148149</v>
      </c>
      <c r="I114" s="39">
        <f>F114-INDEX($F$4:$F$985,MATCH(D114,$D$4:$D$985,0))</f>
        <v>0.007731481481481485</v>
      </c>
    </row>
    <row r="115" spans="1:9" ht="15" customHeight="1">
      <c r="A115" s="9">
        <v>112</v>
      </c>
      <c r="B115" s="51" t="s">
        <v>373</v>
      </c>
      <c r="C115" s="51" t="s">
        <v>26</v>
      </c>
      <c r="D115" s="11" t="s">
        <v>74</v>
      </c>
      <c r="E115" s="51" t="s">
        <v>139</v>
      </c>
      <c r="F115" s="11" t="s">
        <v>374</v>
      </c>
      <c r="G115" s="10" t="str">
        <f t="shared" si="3"/>
        <v>5.08/km</v>
      </c>
      <c r="H115" s="39">
        <f t="shared" si="4"/>
        <v>0.01019675925925926</v>
      </c>
      <c r="I115" s="39">
        <f>F115-INDEX($F$4:$F$985,MATCH(D115,$D$4:$D$985,0))</f>
        <v>0.007905092592592596</v>
      </c>
    </row>
    <row r="116" spans="1:9" ht="15" customHeight="1">
      <c r="A116" s="9">
        <v>113</v>
      </c>
      <c r="B116" s="51" t="s">
        <v>375</v>
      </c>
      <c r="C116" s="51" t="s">
        <v>13</v>
      </c>
      <c r="D116" s="11" t="s">
        <v>66</v>
      </c>
      <c r="E116" s="51" t="s">
        <v>191</v>
      </c>
      <c r="F116" s="11" t="s">
        <v>376</v>
      </c>
      <c r="G116" s="10" t="str">
        <f t="shared" si="3"/>
        <v>5.09/km</v>
      </c>
      <c r="H116" s="39">
        <f t="shared" si="4"/>
        <v>0.01023148148148148</v>
      </c>
      <c r="I116" s="39">
        <f>F116-INDEX($F$4:$F$985,MATCH(D116,$D$4:$D$985,0))</f>
        <v>0.009756944444444443</v>
      </c>
    </row>
    <row r="117" spans="1:9" ht="15" customHeight="1">
      <c r="A117" s="9">
        <v>114</v>
      </c>
      <c r="B117" s="51" t="s">
        <v>377</v>
      </c>
      <c r="C117" s="51" t="s">
        <v>378</v>
      </c>
      <c r="D117" s="11" t="s">
        <v>87</v>
      </c>
      <c r="E117" s="51" t="s">
        <v>301</v>
      </c>
      <c r="F117" s="11" t="s">
        <v>379</v>
      </c>
      <c r="G117" s="10" t="str">
        <f t="shared" si="3"/>
        <v>5.09/km</v>
      </c>
      <c r="H117" s="39">
        <f t="shared" si="4"/>
        <v>0.010266203703703704</v>
      </c>
      <c r="I117" s="39">
        <f>F117-INDEX($F$4:$F$985,MATCH(D117,$D$4:$D$985,0))</f>
        <v>0.008206018518518519</v>
      </c>
    </row>
    <row r="118" spans="1:9" ht="15" customHeight="1">
      <c r="A118" s="9">
        <v>115</v>
      </c>
      <c r="B118" s="51" t="s">
        <v>380</v>
      </c>
      <c r="C118" s="51" t="s">
        <v>30</v>
      </c>
      <c r="D118" s="11" t="s">
        <v>65</v>
      </c>
      <c r="E118" s="51" t="s">
        <v>167</v>
      </c>
      <c r="F118" s="11" t="s">
        <v>381</v>
      </c>
      <c r="G118" s="10" t="str">
        <f t="shared" si="3"/>
        <v>5.10/km</v>
      </c>
      <c r="H118" s="39">
        <f t="shared" si="4"/>
        <v>0.010381944444444444</v>
      </c>
      <c r="I118" s="39">
        <f>F118-INDEX($F$4:$F$985,MATCH(D118,$D$4:$D$985,0))</f>
        <v>0.010381944444444444</v>
      </c>
    </row>
    <row r="119" spans="1:9" ht="15" customHeight="1">
      <c r="A119" s="9">
        <v>116</v>
      </c>
      <c r="B119" s="51" t="s">
        <v>68</v>
      </c>
      <c r="C119" s="51" t="s">
        <v>382</v>
      </c>
      <c r="D119" s="11" t="s">
        <v>129</v>
      </c>
      <c r="E119" s="51" t="s">
        <v>100</v>
      </c>
      <c r="F119" s="11" t="s">
        <v>383</v>
      </c>
      <c r="G119" s="10" t="str">
        <f t="shared" si="3"/>
        <v>5.11/km</v>
      </c>
      <c r="H119" s="39">
        <f t="shared" si="4"/>
        <v>0.010462962962962962</v>
      </c>
      <c r="I119" s="39">
        <f>F119-INDEX($F$4:$F$985,MATCH(D119,$D$4:$D$985,0))</f>
        <v>0.009525462962962961</v>
      </c>
    </row>
    <row r="120" spans="1:9" ht="15" customHeight="1">
      <c r="A120" s="9">
        <v>117</v>
      </c>
      <c r="B120" s="51" t="s">
        <v>384</v>
      </c>
      <c r="C120" s="51" t="s">
        <v>38</v>
      </c>
      <c r="D120" s="11" t="s">
        <v>74</v>
      </c>
      <c r="E120" s="51" t="s">
        <v>167</v>
      </c>
      <c r="F120" s="11" t="s">
        <v>385</v>
      </c>
      <c r="G120" s="10" t="str">
        <f t="shared" si="3"/>
        <v>5.12/km</v>
      </c>
      <c r="H120" s="39">
        <f t="shared" si="4"/>
        <v>0.01050925925925926</v>
      </c>
      <c r="I120" s="39">
        <f>F120-INDEX($F$4:$F$985,MATCH(D120,$D$4:$D$985,0))</f>
        <v>0.008217592592592596</v>
      </c>
    </row>
    <row r="121" spans="1:9" ht="15" customHeight="1">
      <c r="A121" s="9">
        <v>118</v>
      </c>
      <c r="B121" s="51" t="s">
        <v>386</v>
      </c>
      <c r="C121" s="51" t="s">
        <v>387</v>
      </c>
      <c r="D121" s="11" t="s">
        <v>87</v>
      </c>
      <c r="E121" s="51" t="s">
        <v>100</v>
      </c>
      <c r="F121" s="11" t="s">
        <v>388</v>
      </c>
      <c r="G121" s="10" t="str">
        <f t="shared" si="3"/>
        <v>5.12/km</v>
      </c>
      <c r="H121" s="39">
        <f t="shared" si="4"/>
        <v>0.010520833333333337</v>
      </c>
      <c r="I121" s="39">
        <f>F121-INDEX($F$4:$F$985,MATCH(D121,$D$4:$D$985,0))</f>
        <v>0.008460648148148151</v>
      </c>
    </row>
    <row r="122" spans="1:9" ht="15" customHeight="1">
      <c r="A122" s="9">
        <v>119</v>
      </c>
      <c r="B122" s="51" t="s">
        <v>389</v>
      </c>
      <c r="C122" s="51" t="s">
        <v>20</v>
      </c>
      <c r="D122" s="11" t="s">
        <v>66</v>
      </c>
      <c r="E122" s="51" t="s">
        <v>167</v>
      </c>
      <c r="F122" s="11" t="s">
        <v>390</v>
      </c>
      <c r="G122" s="10" t="str">
        <f t="shared" si="3"/>
        <v>5.13/km</v>
      </c>
      <c r="H122" s="39">
        <f t="shared" si="4"/>
        <v>0.010601851851851855</v>
      </c>
      <c r="I122" s="39">
        <f>F122-INDEX($F$4:$F$985,MATCH(D122,$D$4:$D$985,0))</f>
        <v>0.010127314814814818</v>
      </c>
    </row>
    <row r="123" spans="1:9" ht="15" customHeight="1">
      <c r="A123" s="9">
        <v>120</v>
      </c>
      <c r="B123" s="51" t="s">
        <v>391</v>
      </c>
      <c r="C123" s="51" t="s">
        <v>97</v>
      </c>
      <c r="D123" s="11" t="s">
        <v>87</v>
      </c>
      <c r="E123" s="51" t="s">
        <v>100</v>
      </c>
      <c r="F123" s="11" t="s">
        <v>390</v>
      </c>
      <c r="G123" s="10" t="str">
        <f t="shared" si="3"/>
        <v>5.13/km</v>
      </c>
      <c r="H123" s="39">
        <f t="shared" si="4"/>
        <v>0.010601851851851855</v>
      </c>
      <c r="I123" s="39">
        <f>F123-INDEX($F$4:$F$985,MATCH(D123,$D$4:$D$985,0))</f>
        <v>0.00854166666666667</v>
      </c>
    </row>
    <row r="124" spans="1:9" ht="15" customHeight="1">
      <c r="A124" s="9">
        <v>121</v>
      </c>
      <c r="B124" s="51" t="s">
        <v>384</v>
      </c>
      <c r="C124" s="51" t="s">
        <v>37</v>
      </c>
      <c r="D124" s="11" t="s">
        <v>74</v>
      </c>
      <c r="E124" s="51" t="s">
        <v>167</v>
      </c>
      <c r="F124" s="11" t="s">
        <v>392</v>
      </c>
      <c r="G124" s="10" t="str">
        <f t="shared" si="3"/>
        <v>5.13/km</v>
      </c>
      <c r="H124" s="39">
        <f t="shared" si="4"/>
        <v>0.010613425925925925</v>
      </c>
      <c r="I124" s="39">
        <f>F124-INDEX($F$4:$F$985,MATCH(D124,$D$4:$D$985,0))</f>
        <v>0.008321759259259261</v>
      </c>
    </row>
    <row r="125" spans="1:9" ht="15" customHeight="1">
      <c r="A125" s="9">
        <v>122</v>
      </c>
      <c r="B125" s="51" t="s">
        <v>389</v>
      </c>
      <c r="C125" s="51" t="s">
        <v>18</v>
      </c>
      <c r="D125" s="11" t="s">
        <v>66</v>
      </c>
      <c r="E125" s="51" t="s">
        <v>167</v>
      </c>
      <c r="F125" s="11" t="s">
        <v>393</v>
      </c>
      <c r="G125" s="10" t="str">
        <f t="shared" si="3"/>
        <v>5.13/km</v>
      </c>
      <c r="H125" s="39">
        <f t="shared" si="4"/>
        <v>0.010625000000000002</v>
      </c>
      <c r="I125" s="39">
        <f>F125-INDEX($F$4:$F$985,MATCH(D125,$D$4:$D$985,0))</f>
        <v>0.010150462962962965</v>
      </c>
    </row>
    <row r="126" spans="1:9" ht="15" customHeight="1">
      <c r="A126" s="9">
        <v>123</v>
      </c>
      <c r="B126" s="51" t="s">
        <v>394</v>
      </c>
      <c r="C126" s="51" t="s">
        <v>46</v>
      </c>
      <c r="D126" s="11" t="s">
        <v>76</v>
      </c>
      <c r="E126" s="51" t="s">
        <v>320</v>
      </c>
      <c r="F126" s="11" t="s">
        <v>395</v>
      </c>
      <c r="G126" s="10" t="str">
        <f t="shared" si="3"/>
        <v>5.14/km</v>
      </c>
      <c r="H126" s="39">
        <f t="shared" si="4"/>
        <v>0.010752314814814812</v>
      </c>
      <c r="I126" s="39">
        <f>F126-INDEX($F$4:$F$985,MATCH(D126,$D$4:$D$985,0))</f>
        <v>0.005682870370370366</v>
      </c>
    </row>
    <row r="127" spans="1:9" ht="15" customHeight="1">
      <c r="A127" s="9">
        <v>124</v>
      </c>
      <c r="B127" s="51" t="s">
        <v>396</v>
      </c>
      <c r="C127" s="51" t="s">
        <v>397</v>
      </c>
      <c r="D127" s="11" t="s">
        <v>65</v>
      </c>
      <c r="E127" s="51" t="s">
        <v>139</v>
      </c>
      <c r="F127" s="11" t="s">
        <v>398</v>
      </c>
      <c r="G127" s="10" t="str">
        <f t="shared" si="3"/>
        <v>5.15/km</v>
      </c>
      <c r="H127" s="39">
        <f t="shared" si="4"/>
        <v>0.010868055555555558</v>
      </c>
      <c r="I127" s="39">
        <f>F127-INDEX($F$4:$F$985,MATCH(D127,$D$4:$D$985,0))</f>
        <v>0.010868055555555558</v>
      </c>
    </row>
    <row r="128" spans="1:9" ht="15" customHeight="1">
      <c r="A128" s="9">
        <v>125</v>
      </c>
      <c r="B128" s="51" t="s">
        <v>399</v>
      </c>
      <c r="C128" s="51" t="s">
        <v>24</v>
      </c>
      <c r="D128" s="11" t="s">
        <v>129</v>
      </c>
      <c r="E128" s="51" t="s">
        <v>213</v>
      </c>
      <c r="F128" s="11" t="s">
        <v>400</v>
      </c>
      <c r="G128" s="10" t="str">
        <f t="shared" si="3"/>
        <v>5.16/km</v>
      </c>
      <c r="H128" s="39">
        <f t="shared" si="4"/>
        <v>0.010902777777777775</v>
      </c>
      <c r="I128" s="39">
        <f>F128-INDEX($F$4:$F$985,MATCH(D128,$D$4:$D$985,0))</f>
        <v>0.009965277777777774</v>
      </c>
    </row>
    <row r="129" spans="1:9" ht="15" customHeight="1">
      <c r="A129" s="9">
        <v>126</v>
      </c>
      <c r="B129" s="51" t="s">
        <v>401</v>
      </c>
      <c r="C129" s="51" t="s">
        <v>20</v>
      </c>
      <c r="D129" s="11" t="s">
        <v>70</v>
      </c>
      <c r="E129" s="51" t="s">
        <v>191</v>
      </c>
      <c r="F129" s="11" t="s">
        <v>402</v>
      </c>
      <c r="G129" s="10" t="str">
        <f t="shared" si="3"/>
        <v>5.16/km</v>
      </c>
      <c r="H129" s="39">
        <f t="shared" si="4"/>
        <v>0.010925925925925922</v>
      </c>
      <c r="I129" s="39">
        <f>F129-INDEX($F$4:$F$985,MATCH(D129,$D$4:$D$985,0))</f>
        <v>0.006736111111111109</v>
      </c>
    </row>
    <row r="130" spans="1:9" ht="15" customHeight="1">
      <c r="A130" s="9">
        <v>127</v>
      </c>
      <c r="B130" s="51" t="s">
        <v>403</v>
      </c>
      <c r="C130" s="51" t="s">
        <v>37</v>
      </c>
      <c r="D130" s="11" t="s">
        <v>404</v>
      </c>
      <c r="E130" s="51" t="s">
        <v>332</v>
      </c>
      <c r="F130" s="11" t="s">
        <v>405</v>
      </c>
      <c r="G130" s="10" t="str">
        <f t="shared" si="3"/>
        <v>5.16/km</v>
      </c>
      <c r="H130" s="39">
        <f t="shared" si="4"/>
        <v>0.010949074074074076</v>
      </c>
      <c r="I130" s="39">
        <f>F130-INDEX($F$4:$F$985,MATCH(D130,$D$4:$D$985,0))</f>
        <v>0</v>
      </c>
    </row>
    <row r="131" spans="1:9" ht="15" customHeight="1">
      <c r="A131" s="9">
        <v>128</v>
      </c>
      <c r="B131" s="51" t="s">
        <v>406</v>
      </c>
      <c r="C131" s="51" t="s">
        <v>407</v>
      </c>
      <c r="D131" s="11" t="s">
        <v>93</v>
      </c>
      <c r="E131" s="51" t="s">
        <v>241</v>
      </c>
      <c r="F131" s="11" t="s">
        <v>408</v>
      </c>
      <c r="G131" s="10" t="str">
        <f t="shared" si="3"/>
        <v>5.18/km</v>
      </c>
      <c r="H131" s="39">
        <f t="shared" si="4"/>
        <v>0.01113425925925926</v>
      </c>
      <c r="I131" s="39">
        <f>F131-INDEX($F$4:$F$985,MATCH(D131,$D$4:$D$985,0))</f>
        <v>0.004548611111111114</v>
      </c>
    </row>
    <row r="132" spans="1:9" ht="15" customHeight="1">
      <c r="A132" s="9">
        <v>129</v>
      </c>
      <c r="B132" s="51" t="s">
        <v>409</v>
      </c>
      <c r="C132" s="51" t="s">
        <v>14</v>
      </c>
      <c r="D132" s="11" t="s">
        <v>70</v>
      </c>
      <c r="E132" s="51" t="s">
        <v>191</v>
      </c>
      <c r="F132" s="11" t="s">
        <v>410</v>
      </c>
      <c r="G132" s="10" t="str">
        <f t="shared" si="3"/>
        <v>5.18/km</v>
      </c>
      <c r="H132" s="39">
        <f aca="true" t="shared" si="5" ref="H132:H168">F132-$F$4</f>
        <v>0.011157407407407408</v>
      </c>
      <c r="I132" s="39">
        <f aca="true" t="shared" si="6" ref="I132:I168">F132-INDEX($F$4:$F$985,MATCH(D132,$D$4:$D$985,0))</f>
        <v>0.006967592592592595</v>
      </c>
    </row>
    <row r="133" spans="1:9" ht="15" customHeight="1">
      <c r="A133" s="9">
        <v>130</v>
      </c>
      <c r="B133" s="51" t="s">
        <v>411</v>
      </c>
      <c r="C133" s="51" t="s">
        <v>412</v>
      </c>
      <c r="D133" s="11" t="s">
        <v>404</v>
      </c>
      <c r="E133" s="51" t="s">
        <v>172</v>
      </c>
      <c r="F133" s="11" t="s">
        <v>413</v>
      </c>
      <c r="G133" s="10" t="str">
        <f aca="true" t="shared" si="7" ref="G133:G168">TEXT(INT((HOUR(F133)*3600+MINUTE(F133)*60+SECOND(F133))/$I$2/60),"0")&amp;"."&amp;TEXT(MOD((HOUR(F133)*3600+MINUTE(F133)*60+SECOND(F133))/$I$2,60),"00")&amp;"/km"</f>
        <v>5.19/km</v>
      </c>
      <c r="H133" s="39">
        <f t="shared" si="5"/>
        <v>0.011180555555555555</v>
      </c>
      <c r="I133" s="39">
        <f t="shared" si="6"/>
        <v>0.00023148148148147835</v>
      </c>
    </row>
    <row r="134" spans="1:9" ht="15" customHeight="1">
      <c r="A134" s="9">
        <v>131</v>
      </c>
      <c r="B134" s="51" t="s">
        <v>414</v>
      </c>
      <c r="C134" s="51" t="s">
        <v>415</v>
      </c>
      <c r="D134" s="11" t="s">
        <v>87</v>
      </c>
      <c r="E134" s="51" t="s">
        <v>191</v>
      </c>
      <c r="F134" s="11" t="s">
        <v>416</v>
      </c>
      <c r="G134" s="10" t="str">
        <f t="shared" si="7"/>
        <v>5.20/km</v>
      </c>
      <c r="H134" s="39">
        <f t="shared" si="5"/>
        <v>0.011331018518518518</v>
      </c>
      <c r="I134" s="39">
        <f t="shared" si="6"/>
        <v>0.009270833333333332</v>
      </c>
    </row>
    <row r="135" spans="1:9" ht="15" customHeight="1">
      <c r="A135" s="9">
        <v>132</v>
      </c>
      <c r="B135" s="51" t="s">
        <v>417</v>
      </c>
      <c r="C135" s="51" t="s">
        <v>38</v>
      </c>
      <c r="D135" s="11" t="s">
        <v>73</v>
      </c>
      <c r="E135" s="51" t="s">
        <v>149</v>
      </c>
      <c r="F135" s="11" t="s">
        <v>418</v>
      </c>
      <c r="G135" s="10" t="str">
        <f t="shared" si="7"/>
        <v>5.22/km</v>
      </c>
      <c r="H135" s="39">
        <f t="shared" si="5"/>
        <v>0.011504629629629629</v>
      </c>
      <c r="I135" s="39">
        <f t="shared" si="6"/>
        <v>0.009560185185185185</v>
      </c>
    </row>
    <row r="136" spans="1:9" ht="15" customHeight="1">
      <c r="A136" s="9">
        <v>133</v>
      </c>
      <c r="B136" s="51" t="s">
        <v>419</v>
      </c>
      <c r="C136" s="51" t="s">
        <v>42</v>
      </c>
      <c r="D136" s="11" t="s">
        <v>315</v>
      </c>
      <c r="E136" s="51" t="s">
        <v>98</v>
      </c>
      <c r="F136" s="11" t="s">
        <v>420</v>
      </c>
      <c r="G136" s="10" t="str">
        <f t="shared" si="7"/>
        <v>5.23/km</v>
      </c>
      <c r="H136" s="39">
        <f t="shared" si="5"/>
        <v>0.01155092592592593</v>
      </c>
      <c r="I136" s="39">
        <f t="shared" si="6"/>
        <v>0.0034837962962962973</v>
      </c>
    </row>
    <row r="137" spans="1:9" ht="15" customHeight="1">
      <c r="A137" s="9">
        <v>134</v>
      </c>
      <c r="B137" s="51" t="s">
        <v>421</v>
      </c>
      <c r="C137" s="51" t="s">
        <v>92</v>
      </c>
      <c r="D137" s="11" t="s">
        <v>93</v>
      </c>
      <c r="E137" s="51" t="s">
        <v>98</v>
      </c>
      <c r="F137" s="11" t="s">
        <v>420</v>
      </c>
      <c r="G137" s="10" t="str">
        <f t="shared" si="7"/>
        <v>5.23/km</v>
      </c>
      <c r="H137" s="39">
        <f t="shared" si="5"/>
        <v>0.01155092592592593</v>
      </c>
      <c r="I137" s="39">
        <f t="shared" si="6"/>
        <v>0.004965277777777784</v>
      </c>
    </row>
    <row r="138" spans="1:9" ht="15" customHeight="1">
      <c r="A138" s="9">
        <v>135</v>
      </c>
      <c r="B138" s="51" t="s">
        <v>422</v>
      </c>
      <c r="C138" s="51" t="s">
        <v>16</v>
      </c>
      <c r="D138" s="11" t="s">
        <v>76</v>
      </c>
      <c r="E138" s="51" t="s">
        <v>172</v>
      </c>
      <c r="F138" s="11" t="s">
        <v>423</v>
      </c>
      <c r="G138" s="10" t="str">
        <f t="shared" si="7"/>
        <v>5.25/km</v>
      </c>
      <c r="H138" s="39">
        <f t="shared" si="5"/>
        <v>0.011805555555555555</v>
      </c>
      <c r="I138" s="39">
        <f t="shared" si="6"/>
        <v>0.006736111111111109</v>
      </c>
    </row>
    <row r="139" spans="1:9" ht="15" customHeight="1">
      <c r="A139" s="9">
        <v>136</v>
      </c>
      <c r="B139" s="51" t="s">
        <v>424</v>
      </c>
      <c r="C139" s="51" t="s">
        <v>77</v>
      </c>
      <c r="D139" s="11" t="s">
        <v>74</v>
      </c>
      <c r="E139" s="51" t="s">
        <v>98</v>
      </c>
      <c r="F139" s="11" t="s">
        <v>425</v>
      </c>
      <c r="G139" s="10" t="str">
        <f t="shared" si="7"/>
        <v>5.25/km</v>
      </c>
      <c r="H139" s="39">
        <f t="shared" si="5"/>
        <v>0.011828703703703702</v>
      </c>
      <c r="I139" s="39">
        <f t="shared" si="6"/>
        <v>0.009537037037037038</v>
      </c>
    </row>
    <row r="140" spans="1:9" ht="15" customHeight="1">
      <c r="A140" s="9">
        <v>137</v>
      </c>
      <c r="B140" s="51" t="s">
        <v>426</v>
      </c>
      <c r="C140" s="51" t="s">
        <v>14</v>
      </c>
      <c r="D140" s="11" t="s">
        <v>404</v>
      </c>
      <c r="E140" s="51" t="s">
        <v>98</v>
      </c>
      <c r="F140" s="11" t="s">
        <v>425</v>
      </c>
      <c r="G140" s="10" t="str">
        <f t="shared" si="7"/>
        <v>5.25/km</v>
      </c>
      <c r="H140" s="39">
        <f t="shared" si="5"/>
        <v>0.011828703703703702</v>
      </c>
      <c r="I140" s="39">
        <f t="shared" si="6"/>
        <v>0.000879629629629626</v>
      </c>
    </row>
    <row r="141" spans="1:9" ht="15" customHeight="1">
      <c r="A141" s="9">
        <v>138</v>
      </c>
      <c r="B141" s="51" t="s">
        <v>427</v>
      </c>
      <c r="C141" s="51" t="s">
        <v>251</v>
      </c>
      <c r="D141" s="11" t="s">
        <v>90</v>
      </c>
      <c r="E141" s="51" t="s">
        <v>191</v>
      </c>
      <c r="F141" s="11" t="s">
        <v>428</v>
      </c>
      <c r="G141" s="10" t="str">
        <f t="shared" si="7"/>
        <v>5.28/km</v>
      </c>
      <c r="H141" s="39">
        <f t="shared" si="5"/>
        <v>0.01202546296296296</v>
      </c>
      <c r="I141" s="39">
        <f t="shared" si="6"/>
        <v>0.005555555555555553</v>
      </c>
    </row>
    <row r="142" spans="1:9" ht="15" customHeight="1">
      <c r="A142" s="9">
        <v>139</v>
      </c>
      <c r="B142" s="51" t="s">
        <v>429</v>
      </c>
      <c r="C142" s="51" t="s">
        <v>11</v>
      </c>
      <c r="D142" s="11" t="s">
        <v>70</v>
      </c>
      <c r="E142" s="51" t="s">
        <v>100</v>
      </c>
      <c r="F142" s="11" t="s">
        <v>430</v>
      </c>
      <c r="G142" s="10" t="str">
        <f t="shared" si="7"/>
        <v>5.33/km</v>
      </c>
      <c r="H142" s="39">
        <f t="shared" si="5"/>
        <v>0.0125</v>
      </c>
      <c r="I142" s="39">
        <f t="shared" si="6"/>
        <v>0.008310185185185188</v>
      </c>
    </row>
    <row r="143" spans="1:9" ht="15" customHeight="1">
      <c r="A143" s="9">
        <v>140</v>
      </c>
      <c r="B143" s="51" t="s">
        <v>431</v>
      </c>
      <c r="C143" s="51" t="s">
        <v>106</v>
      </c>
      <c r="D143" s="11" t="s">
        <v>66</v>
      </c>
      <c r="E143" s="51" t="s">
        <v>191</v>
      </c>
      <c r="F143" s="11" t="s">
        <v>432</v>
      </c>
      <c r="G143" s="10" t="str">
        <f t="shared" si="7"/>
        <v>5.33/km</v>
      </c>
      <c r="H143" s="39">
        <f t="shared" si="5"/>
        <v>0.012557870370370369</v>
      </c>
      <c r="I143" s="39">
        <f t="shared" si="6"/>
        <v>0.012083333333333331</v>
      </c>
    </row>
    <row r="144" spans="1:9" ht="15" customHeight="1">
      <c r="A144" s="9">
        <v>141</v>
      </c>
      <c r="B144" s="51" t="s">
        <v>433</v>
      </c>
      <c r="C144" s="51" t="s">
        <v>434</v>
      </c>
      <c r="D144" s="11" t="s">
        <v>73</v>
      </c>
      <c r="E144" s="51" t="s">
        <v>139</v>
      </c>
      <c r="F144" s="11" t="s">
        <v>435</v>
      </c>
      <c r="G144" s="10" t="str">
        <f t="shared" si="7"/>
        <v>5.35/km</v>
      </c>
      <c r="H144" s="39">
        <f t="shared" si="5"/>
        <v>0.012696759259259258</v>
      </c>
      <c r="I144" s="39">
        <f t="shared" si="6"/>
        <v>0.010752314814814815</v>
      </c>
    </row>
    <row r="145" spans="1:9" ht="15" customHeight="1">
      <c r="A145" s="9">
        <v>142</v>
      </c>
      <c r="B145" s="51" t="s">
        <v>436</v>
      </c>
      <c r="C145" s="51" t="s">
        <v>437</v>
      </c>
      <c r="D145" s="11" t="s">
        <v>93</v>
      </c>
      <c r="E145" s="51" t="s">
        <v>167</v>
      </c>
      <c r="F145" s="11" t="s">
        <v>435</v>
      </c>
      <c r="G145" s="10" t="str">
        <f t="shared" si="7"/>
        <v>5.35/km</v>
      </c>
      <c r="H145" s="39">
        <f t="shared" si="5"/>
        <v>0.012696759259259258</v>
      </c>
      <c r="I145" s="39">
        <f t="shared" si="6"/>
        <v>0.006111111111111112</v>
      </c>
    </row>
    <row r="146" spans="1:9" ht="15" customHeight="1">
      <c r="A146" s="9">
        <v>143</v>
      </c>
      <c r="B146" s="51" t="s">
        <v>438</v>
      </c>
      <c r="C146" s="51" t="s">
        <v>21</v>
      </c>
      <c r="D146" s="11" t="s">
        <v>404</v>
      </c>
      <c r="E146" s="51" t="s">
        <v>191</v>
      </c>
      <c r="F146" s="11" t="s">
        <v>439</v>
      </c>
      <c r="G146" s="10" t="str">
        <f t="shared" si="7"/>
        <v>5.35/km</v>
      </c>
      <c r="H146" s="39">
        <f t="shared" si="5"/>
        <v>0.012719907407407405</v>
      </c>
      <c r="I146" s="39">
        <f t="shared" si="6"/>
        <v>0.0017708333333333291</v>
      </c>
    </row>
    <row r="147" spans="1:9" ht="15" customHeight="1">
      <c r="A147" s="9">
        <v>144</v>
      </c>
      <c r="B147" s="51" t="s">
        <v>112</v>
      </c>
      <c r="C147" s="51" t="s">
        <v>440</v>
      </c>
      <c r="D147" s="11" t="s">
        <v>95</v>
      </c>
      <c r="E147" s="51" t="s">
        <v>172</v>
      </c>
      <c r="F147" s="11" t="s">
        <v>441</v>
      </c>
      <c r="G147" s="10" t="str">
        <f t="shared" si="7"/>
        <v>5.36/km</v>
      </c>
      <c r="H147" s="39">
        <f t="shared" si="5"/>
        <v>0.012870370370370369</v>
      </c>
      <c r="I147" s="39">
        <f t="shared" si="6"/>
        <v>0</v>
      </c>
    </row>
    <row r="148" spans="1:9" ht="15" customHeight="1">
      <c r="A148" s="9">
        <v>145</v>
      </c>
      <c r="B148" s="51" t="s">
        <v>113</v>
      </c>
      <c r="C148" s="51" t="s">
        <v>31</v>
      </c>
      <c r="D148" s="11" t="s">
        <v>66</v>
      </c>
      <c r="E148" s="51" t="s">
        <v>167</v>
      </c>
      <c r="F148" s="11" t="s">
        <v>442</v>
      </c>
      <c r="G148" s="10" t="str">
        <f t="shared" si="7"/>
        <v>5.38/km</v>
      </c>
      <c r="H148" s="39">
        <f t="shared" si="5"/>
        <v>0.01305555555555556</v>
      </c>
      <c r="I148" s="39">
        <f t="shared" si="6"/>
        <v>0.012581018518518523</v>
      </c>
    </row>
    <row r="149" spans="1:9" ht="15" customHeight="1">
      <c r="A149" s="9">
        <v>146</v>
      </c>
      <c r="B149" s="51" t="s">
        <v>57</v>
      </c>
      <c r="C149" s="51" t="s">
        <v>47</v>
      </c>
      <c r="D149" s="11" t="s">
        <v>70</v>
      </c>
      <c r="E149" s="51" t="s">
        <v>191</v>
      </c>
      <c r="F149" s="11" t="s">
        <v>443</v>
      </c>
      <c r="G149" s="10" t="str">
        <f t="shared" si="7"/>
        <v>5.39/km</v>
      </c>
      <c r="H149" s="39">
        <f t="shared" si="5"/>
        <v>0.013090277777777774</v>
      </c>
      <c r="I149" s="39">
        <f t="shared" si="6"/>
        <v>0.00890046296296296</v>
      </c>
    </row>
    <row r="150" spans="1:9" ht="15" customHeight="1">
      <c r="A150" s="9">
        <v>147</v>
      </c>
      <c r="B150" s="51" t="s">
        <v>444</v>
      </c>
      <c r="C150" s="51" t="s">
        <v>15</v>
      </c>
      <c r="D150" s="11" t="s">
        <v>73</v>
      </c>
      <c r="E150" s="51" t="s">
        <v>257</v>
      </c>
      <c r="F150" s="11" t="s">
        <v>445</v>
      </c>
      <c r="G150" s="10" t="str">
        <f t="shared" si="7"/>
        <v>5.44/km</v>
      </c>
      <c r="H150" s="39">
        <f t="shared" si="5"/>
        <v>0.013576388888888891</v>
      </c>
      <c r="I150" s="39">
        <f t="shared" si="6"/>
        <v>0.011631944444444448</v>
      </c>
    </row>
    <row r="151" spans="1:9" ht="15" customHeight="1">
      <c r="A151" s="9">
        <v>148</v>
      </c>
      <c r="B151" s="51" t="s">
        <v>446</v>
      </c>
      <c r="C151" s="51" t="s">
        <v>378</v>
      </c>
      <c r="D151" s="11" t="s">
        <v>95</v>
      </c>
      <c r="E151" s="51" t="s">
        <v>191</v>
      </c>
      <c r="F151" s="11" t="s">
        <v>447</v>
      </c>
      <c r="G151" s="10" t="str">
        <f t="shared" si="7"/>
        <v>5.45/km</v>
      </c>
      <c r="H151" s="39">
        <f t="shared" si="5"/>
        <v>0.013692129629629627</v>
      </c>
      <c r="I151" s="39">
        <f t="shared" si="6"/>
        <v>0.0008217592592592582</v>
      </c>
    </row>
    <row r="152" spans="1:9" ht="15" customHeight="1">
      <c r="A152" s="9">
        <v>149</v>
      </c>
      <c r="B152" s="51" t="s">
        <v>448</v>
      </c>
      <c r="C152" s="51" t="s">
        <v>19</v>
      </c>
      <c r="D152" s="11" t="s">
        <v>76</v>
      </c>
      <c r="E152" s="51" t="s">
        <v>191</v>
      </c>
      <c r="F152" s="11" t="s">
        <v>449</v>
      </c>
      <c r="G152" s="10" t="str">
        <f t="shared" si="7"/>
        <v>5.45/km</v>
      </c>
      <c r="H152" s="39">
        <f t="shared" si="5"/>
        <v>0.0137037037037037</v>
      </c>
      <c r="I152" s="39">
        <f t="shared" si="6"/>
        <v>0.008634259259259255</v>
      </c>
    </row>
    <row r="153" spans="1:9" ht="15" customHeight="1">
      <c r="A153" s="9">
        <v>150</v>
      </c>
      <c r="B153" s="51" t="s">
        <v>450</v>
      </c>
      <c r="C153" s="51" t="s">
        <v>451</v>
      </c>
      <c r="D153" s="11" t="s">
        <v>70</v>
      </c>
      <c r="E153" s="51" t="s">
        <v>172</v>
      </c>
      <c r="F153" s="11" t="s">
        <v>452</v>
      </c>
      <c r="G153" s="10" t="str">
        <f t="shared" si="7"/>
        <v>5.46/km</v>
      </c>
      <c r="H153" s="39">
        <f t="shared" si="5"/>
        <v>0.013738425925925928</v>
      </c>
      <c r="I153" s="39">
        <f t="shared" si="6"/>
        <v>0.009548611111111115</v>
      </c>
    </row>
    <row r="154" spans="1:9" ht="15" customHeight="1">
      <c r="A154" s="9">
        <v>151</v>
      </c>
      <c r="B154" s="51" t="s">
        <v>453</v>
      </c>
      <c r="C154" s="51" t="s">
        <v>454</v>
      </c>
      <c r="D154" s="11" t="s">
        <v>404</v>
      </c>
      <c r="E154" s="51" t="s">
        <v>98</v>
      </c>
      <c r="F154" s="11" t="s">
        <v>455</v>
      </c>
      <c r="G154" s="10" t="str">
        <f t="shared" si="7"/>
        <v>5.48/km</v>
      </c>
      <c r="H154" s="39">
        <f t="shared" si="5"/>
        <v>0.013969907407407407</v>
      </c>
      <c r="I154" s="39">
        <f t="shared" si="6"/>
        <v>0.0030208333333333302</v>
      </c>
    </row>
    <row r="155" spans="1:9" ht="15" customHeight="1">
      <c r="A155" s="9">
        <v>152</v>
      </c>
      <c r="B155" s="51" t="s">
        <v>456</v>
      </c>
      <c r="C155" s="51" t="s">
        <v>63</v>
      </c>
      <c r="D155" s="11" t="s">
        <v>93</v>
      </c>
      <c r="E155" s="51" t="s">
        <v>149</v>
      </c>
      <c r="F155" s="11" t="s">
        <v>457</v>
      </c>
      <c r="G155" s="10" t="str">
        <f t="shared" si="7"/>
        <v>5.49/km</v>
      </c>
      <c r="H155" s="39">
        <f t="shared" si="5"/>
        <v>0.014062500000000002</v>
      </c>
      <c r="I155" s="39">
        <f t="shared" si="6"/>
        <v>0.007476851851851856</v>
      </c>
    </row>
    <row r="156" spans="1:9" ht="15" customHeight="1">
      <c r="A156" s="9">
        <v>153</v>
      </c>
      <c r="B156" s="51" t="s">
        <v>458</v>
      </c>
      <c r="C156" s="51" t="s">
        <v>459</v>
      </c>
      <c r="D156" s="11" t="s">
        <v>93</v>
      </c>
      <c r="E156" s="51" t="s">
        <v>191</v>
      </c>
      <c r="F156" s="11" t="s">
        <v>460</v>
      </c>
      <c r="G156" s="10" t="str">
        <f t="shared" si="7"/>
        <v>5.51/km</v>
      </c>
      <c r="H156" s="39">
        <f t="shared" si="5"/>
        <v>0.014212962962962958</v>
      </c>
      <c r="I156" s="39">
        <f t="shared" si="6"/>
        <v>0.0076273148148148125</v>
      </c>
    </row>
    <row r="157" spans="1:9" ht="15" customHeight="1">
      <c r="A157" s="9">
        <v>154</v>
      </c>
      <c r="B157" s="51" t="s">
        <v>461</v>
      </c>
      <c r="C157" s="51" t="s">
        <v>14</v>
      </c>
      <c r="D157" s="11" t="s">
        <v>81</v>
      </c>
      <c r="E157" s="51" t="s">
        <v>98</v>
      </c>
      <c r="F157" s="11" t="s">
        <v>462</v>
      </c>
      <c r="G157" s="10" t="str">
        <f t="shared" si="7"/>
        <v>5.51/km</v>
      </c>
      <c r="H157" s="39">
        <f t="shared" si="5"/>
        <v>0.01425925925925926</v>
      </c>
      <c r="I157" s="39">
        <f t="shared" si="6"/>
        <v>0.008090277777777776</v>
      </c>
    </row>
    <row r="158" spans="1:9" ht="15" customHeight="1">
      <c r="A158" s="9">
        <v>155</v>
      </c>
      <c r="B158" s="51" t="s">
        <v>463</v>
      </c>
      <c r="C158" s="51" t="s">
        <v>23</v>
      </c>
      <c r="D158" s="11" t="s">
        <v>81</v>
      </c>
      <c r="E158" s="51" t="s">
        <v>98</v>
      </c>
      <c r="F158" s="11" t="s">
        <v>462</v>
      </c>
      <c r="G158" s="10" t="str">
        <f t="shared" si="7"/>
        <v>5.51/km</v>
      </c>
      <c r="H158" s="39">
        <f t="shared" si="5"/>
        <v>0.01425925925925926</v>
      </c>
      <c r="I158" s="39">
        <f t="shared" si="6"/>
        <v>0.008090277777777776</v>
      </c>
    </row>
    <row r="159" spans="1:9" ht="15" customHeight="1">
      <c r="A159" s="9">
        <v>156</v>
      </c>
      <c r="B159" s="51" t="s">
        <v>464</v>
      </c>
      <c r="C159" s="51" t="s">
        <v>102</v>
      </c>
      <c r="D159" s="11" t="s">
        <v>465</v>
      </c>
      <c r="E159" s="51" t="s">
        <v>191</v>
      </c>
      <c r="F159" s="11" t="s">
        <v>466</v>
      </c>
      <c r="G159" s="10" t="str">
        <f t="shared" si="7"/>
        <v>5.53/km</v>
      </c>
      <c r="H159" s="39">
        <f t="shared" si="5"/>
        <v>0.01439814814814815</v>
      </c>
      <c r="I159" s="39">
        <f t="shared" si="6"/>
        <v>0</v>
      </c>
    </row>
    <row r="160" spans="1:9" ht="15" customHeight="1">
      <c r="A160" s="9">
        <v>157</v>
      </c>
      <c r="B160" s="51" t="s">
        <v>91</v>
      </c>
      <c r="C160" s="51" t="s">
        <v>42</v>
      </c>
      <c r="D160" s="11" t="s">
        <v>87</v>
      </c>
      <c r="E160" s="51" t="s">
        <v>172</v>
      </c>
      <c r="F160" s="11" t="s">
        <v>467</v>
      </c>
      <c r="G160" s="10" t="str">
        <f t="shared" si="7"/>
        <v>5.57/km</v>
      </c>
      <c r="H160" s="39">
        <f t="shared" si="5"/>
        <v>0.014791666666666665</v>
      </c>
      <c r="I160" s="39">
        <f t="shared" si="6"/>
        <v>0.012731481481481479</v>
      </c>
    </row>
    <row r="161" spans="1:9" ht="15" customHeight="1">
      <c r="A161" s="9">
        <v>158</v>
      </c>
      <c r="B161" s="51" t="s">
        <v>468</v>
      </c>
      <c r="C161" s="51" t="s">
        <v>79</v>
      </c>
      <c r="D161" s="11" t="s">
        <v>73</v>
      </c>
      <c r="E161" s="51" t="s">
        <v>98</v>
      </c>
      <c r="F161" s="11" t="s">
        <v>469</v>
      </c>
      <c r="G161" s="10" t="str">
        <f t="shared" si="7"/>
        <v>6.01/km</v>
      </c>
      <c r="H161" s="39">
        <f t="shared" si="5"/>
        <v>0.015173611111111113</v>
      </c>
      <c r="I161" s="39">
        <f t="shared" si="6"/>
        <v>0.01322916666666667</v>
      </c>
    </row>
    <row r="162" spans="1:9" ht="15" customHeight="1">
      <c r="A162" s="9">
        <v>159</v>
      </c>
      <c r="B162" s="51" t="s">
        <v>470</v>
      </c>
      <c r="C162" s="51" t="s">
        <v>99</v>
      </c>
      <c r="D162" s="11" t="s">
        <v>87</v>
      </c>
      <c r="E162" s="51" t="s">
        <v>98</v>
      </c>
      <c r="F162" s="11" t="s">
        <v>469</v>
      </c>
      <c r="G162" s="10" t="str">
        <f t="shared" si="7"/>
        <v>6.01/km</v>
      </c>
      <c r="H162" s="39">
        <f t="shared" si="5"/>
        <v>0.015173611111111113</v>
      </c>
      <c r="I162" s="39">
        <f t="shared" si="6"/>
        <v>0.013113425925925928</v>
      </c>
    </row>
    <row r="163" spans="1:9" ht="15" customHeight="1">
      <c r="A163" s="9">
        <v>160</v>
      </c>
      <c r="B163" s="51" t="s">
        <v>471</v>
      </c>
      <c r="C163" s="51" t="s">
        <v>37</v>
      </c>
      <c r="D163" s="11" t="s">
        <v>74</v>
      </c>
      <c r="E163" s="51" t="s">
        <v>98</v>
      </c>
      <c r="F163" s="11" t="s">
        <v>469</v>
      </c>
      <c r="G163" s="10" t="str">
        <f t="shared" si="7"/>
        <v>6.01/km</v>
      </c>
      <c r="H163" s="39">
        <f t="shared" si="5"/>
        <v>0.015173611111111113</v>
      </c>
      <c r="I163" s="39">
        <f t="shared" si="6"/>
        <v>0.01288194444444445</v>
      </c>
    </row>
    <row r="164" spans="1:9" ht="15" customHeight="1">
      <c r="A164" s="9">
        <v>161</v>
      </c>
      <c r="B164" s="51" t="s">
        <v>61</v>
      </c>
      <c r="C164" s="51" t="s">
        <v>472</v>
      </c>
      <c r="D164" s="11" t="s">
        <v>129</v>
      </c>
      <c r="E164" s="51" t="s">
        <v>107</v>
      </c>
      <c r="F164" s="11" t="s">
        <v>473</v>
      </c>
      <c r="G164" s="10" t="str">
        <f t="shared" si="7"/>
        <v>6.08/km</v>
      </c>
      <c r="H164" s="39">
        <f t="shared" si="5"/>
        <v>0.015833333333333335</v>
      </c>
      <c r="I164" s="39">
        <f t="shared" si="6"/>
        <v>0.014895833333333334</v>
      </c>
    </row>
    <row r="165" spans="1:9" ht="15" customHeight="1">
      <c r="A165" s="9">
        <v>162</v>
      </c>
      <c r="B165" s="51" t="s">
        <v>474</v>
      </c>
      <c r="C165" s="51" t="s">
        <v>11</v>
      </c>
      <c r="D165" s="11" t="s">
        <v>74</v>
      </c>
      <c r="E165" s="51" t="s">
        <v>107</v>
      </c>
      <c r="F165" s="11" t="s">
        <v>473</v>
      </c>
      <c r="G165" s="10" t="str">
        <f t="shared" si="7"/>
        <v>6.08/km</v>
      </c>
      <c r="H165" s="39">
        <f t="shared" si="5"/>
        <v>0.015833333333333335</v>
      </c>
      <c r="I165" s="39">
        <f t="shared" si="6"/>
        <v>0.01354166666666667</v>
      </c>
    </row>
    <row r="166" spans="1:9" ht="15" customHeight="1">
      <c r="A166" s="9">
        <v>163</v>
      </c>
      <c r="B166" s="51" t="s">
        <v>475</v>
      </c>
      <c r="C166" s="51" t="s">
        <v>29</v>
      </c>
      <c r="D166" s="11" t="s">
        <v>404</v>
      </c>
      <c r="E166" s="51" t="s">
        <v>149</v>
      </c>
      <c r="F166" s="11" t="s">
        <v>71</v>
      </c>
      <c r="G166" s="10" t="str">
        <f t="shared" si="7"/>
        <v>6.12/km</v>
      </c>
      <c r="H166" s="39">
        <f t="shared" si="5"/>
        <v>0.016215277777777776</v>
      </c>
      <c r="I166" s="39">
        <f t="shared" si="6"/>
        <v>0.0052662037037037</v>
      </c>
    </row>
    <row r="167" spans="1:9" ht="15" customHeight="1">
      <c r="A167" s="9">
        <v>164</v>
      </c>
      <c r="B167" s="51" t="s">
        <v>476</v>
      </c>
      <c r="C167" s="51" t="s">
        <v>477</v>
      </c>
      <c r="D167" s="11" t="s">
        <v>404</v>
      </c>
      <c r="E167" s="51" t="s">
        <v>191</v>
      </c>
      <c r="F167" s="11" t="s">
        <v>478</v>
      </c>
      <c r="G167" s="10" t="str">
        <f t="shared" si="7"/>
        <v>6.48/km</v>
      </c>
      <c r="H167" s="39">
        <f t="shared" si="5"/>
        <v>0.019675925925925927</v>
      </c>
      <c r="I167" s="39">
        <f t="shared" si="6"/>
        <v>0.00872685185185185</v>
      </c>
    </row>
    <row r="168" spans="1:9" ht="15" customHeight="1">
      <c r="A168" s="12">
        <v>165</v>
      </c>
      <c r="B168" s="52" t="s">
        <v>114</v>
      </c>
      <c r="C168" s="52" t="s">
        <v>67</v>
      </c>
      <c r="D168" s="14" t="s">
        <v>76</v>
      </c>
      <c r="E168" s="52" t="s">
        <v>191</v>
      </c>
      <c r="F168" s="14" t="s">
        <v>479</v>
      </c>
      <c r="G168" s="13" t="str">
        <f t="shared" si="7"/>
        <v>7.35/km</v>
      </c>
      <c r="H168" s="40">
        <f t="shared" si="5"/>
        <v>0.024097222222222225</v>
      </c>
      <c r="I168" s="40">
        <f t="shared" si="6"/>
        <v>0.01902777777777778</v>
      </c>
    </row>
  </sheetData>
  <autoFilter ref="A3:I133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pane ySplit="3" topLeftCell="BM4" activePane="bottomLeft" state="frozen"/>
      <selection pane="topLeft" activeCell="A1" sqref="A1"/>
      <selection pane="bottomLeft" activeCell="H14" sqref="H1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2" t="str">
        <f>Individuale!A1</f>
        <v>Sali e scendi per Vitinia</v>
      </c>
      <c r="B1" s="33"/>
      <c r="C1" s="34"/>
    </row>
    <row r="2" spans="1:3" ht="33" customHeight="1">
      <c r="A2" s="35" t="str">
        <f>Individuale!A2&amp;" km. "&amp;Individuale!I2</f>
        <v>Vitinia (RM) Italia - Domenica 17/10/2010 km. 8,2</v>
      </c>
      <c r="B2" s="36"/>
      <c r="C2" s="37"/>
    </row>
    <row r="3" spans="1:3" ht="24.75" customHeight="1">
      <c r="A3" s="23" t="s">
        <v>1</v>
      </c>
      <c r="B3" s="24" t="s">
        <v>5</v>
      </c>
      <c r="C3" s="24" t="s">
        <v>10</v>
      </c>
    </row>
    <row r="4" spans="1:3" ht="15" customHeight="1">
      <c r="A4" s="41">
        <v>1</v>
      </c>
      <c r="B4" s="44" t="s">
        <v>191</v>
      </c>
      <c r="C4" s="47">
        <v>30</v>
      </c>
    </row>
    <row r="5" spans="1:3" ht="15" customHeight="1">
      <c r="A5" s="42">
        <v>2</v>
      </c>
      <c r="B5" s="45" t="s">
        <v>100</v>
      </c>
      <c r="C5" s="48">
        <v>26</v>
      </c>
    </row>
    <row r="6" spans="1:3" ht="15" customHeight="1">
      <c r="A6" s="42">
        <v>3</v>
      </c>
      <c r="B6" s="45" t="s">
        <v>98</v>
      </c>
      <c r="C6" s="48">
        <v>20</v>
      </c>
    </row>
    <row r="7" spans="1:3" ht="15" customHeight="1">
      <c r="A7" s="42">
        <v>4</v>
      </c>
      <c r="B7" s="45" t="s">
        <v>167</v>
      </c>
      <c r="C7" s="48">
        <v>16</v>
      </c>
    </row>
    <row r="8" spans="1:3" ht="15" customHeight="1">
      <c r="A8" s="42">
        <v>5</v>
      </c>
      <c r="B8" s="45" t="s">
        <v>139</v>
      </c>
      <c r="C8" s="48">
        <v>14</v>
      </c>
    </row>
    <row r="9" spans="1:3" ht="15" customHeight="1">
      <c r="A9" s="42">
        <v>6</v>
      </c>
      <c r="B9" s="45" t="s">
        <v>149</v>
      </c>
      <c r="C9" s="48">
        <v>12</v>
      </c>
    </row>
    <row r="10" spans="1:3" ht="15" customHeight="1">
      <c r="A10" s="42">
        <v>7</v>
      </c>
      <c r="B10" s="45" t="s">
        <v>172</v>
      </c>
      <c r="C10" s="48">
        <v>11</v>
      </c>
    </row>
    <row r="11" spans="1:3" ht="15" customHeight="1">
      <c r="A11" s="42">
        <v>8</v>
      </c>
      <c r="B11" s="45" t="s">
        <v>156</v>
      </c>
      <c r="C11" s="48">
        <v>2</v>
      </c>
    </row>
    <row r="12" spans="1:3" ht="15" customHeight="1">
      <c r="A12" s="42">
        <v>9</v>
      </c>
      <c r="B12" s="45" t="s">
        <v>234</v>
      </c>
      <c r="C12" s="48">
        <v>2</v>
      </c>
    </row>
    <row r="13" spans="1:3" ht="15" customHeight="1">
      <c r="A13" s="42">
        <v>10</v>
      </c>
      <c r="B13" s="45" t="s">
        <v>320</v>
      </c>
      <c r="C13" s="48">
        <v>2</v>
      </c>
    </row>
    <row r="14" spans="1:3" ht="15" customHeight="1">
      <c r="A14" s="42">
        <v>11</v>
      </c>
      <c r="B14" s="45" t="s">
        <v>213</v>
      </c>
      <c r="C14" s="48">
        <v>2</v>
      </c>
    </row>
    <row r="15" spans="1:3" ht="15" customHeight="1">
      <c r="A15" s="42">
        <v>12</v>
      </c>
      <c r="B15" s="45" t="s">
        <v>220</v>
      </c>
      <c r="C15" s="48">
        <v>2</v>
      </c>
    </row>
    <row r="16" spans="1:3" ht="15" customHeight="1">
      <c r="A16" s="42">
        <v>13</v>
      </c>
      <c r="B16" s="45" t="s">
        <v>301</v>
      </c>
      <c r="C16" s="48">
        <v>2</v>
      </c>
    </row>
    <row r="17" spans="1:3" ht="15" customHeight="1">
      <c r="A17" s="42">
        <v>14</v>
      </c>
      <c r="B17" s="45" t="s">
        <v>257</v>
      </c>
      <c r="C17" s="48">
        <v>2</v>
      </c>
    </row>
    <row r="18" spans="1:3" ht="15" customHeight="1">
      <c r="A18" s="42">
        <v>15</v>
      </c>
      <c r="B18" s="45" t="s">
        <v>241</v>
      </c>
      <c r="C18" s="48">
        <v>2</v>
      </c>
    </row>
    <row r="19" spans="1:3" ht="15" customHeight="1">
      <c r="A19" s="42">
        <v>16</v>
      </c>
      <c r="B19" s="45" t="s">
        <v>332</v>
      </c>
      <c r="C19" s="48">
        <v>2</v>
      </c>
    </row>
    <row r="20" spans="1:3" ht="15" customHeight="1">
      <c r="A20" s="42">
        <v>17</v>
      </c>
      <c r="B20" s="45" t="s">
        <v>107</v>
      </c>
      <c r="C20" s="48">
        <v>2</v>
      </c>
    </row>
    <row r="21" spans="1:3" ht="15" customHeight="1">
      <c r="A21" s="42">
        <v>18</v>
      </c>
      <c r="B21" s="45" t="s">
        <v>116</v>
      </c>
      <c r="C21" s="48">
        <v>1</v>
      </c>
    </row>
    <row r="22" spans="1:3" ht="15" customHeight="1">
      <c r="A22" s="42">
        <v>19</v>
      </c>
      <c r="B22" s="45" t="s">
        <v>278</v>
      </c>
      <c r="C22" s="48">
        <v>1</v>
      </c>
    </row>
    <row r="23" spans="1:3" ht="15" customHeight="1">
      <c r="A23" s="42">
        <v>20</v>
      </c>
      <c r="B23" s="45" t="s">
        <v>345</v>
      </c>
      <c r="C23" s="48">
        <v>1</v>
      </c>
    </row>
    <row r="24" spans="1:3" ht="15" customHeight="1">
      <c r="A24" s="42">
        <v>21</v>
      </c>
      <c r="B24" s="45" t="s">
        <v>337</v>
      </c>
      <c r="C24" s="48">
        <v>1</v>
      </c>
    </row>
    <row r="25" spans="1:3" ht="15" customHeight="1">
      <c r="A25" s="42">
        <v>22</v>
      </c>
      <c r="B25" s="45" t="s">
        <v>296</v>
      </c>
      <c r="C25" s="48">
        <v>1</v>
      </c>
    </row>
    <row r="26" spans="1:3" ht="15" customHeight="1">
      <c r="A26" s="42">
        <v>23</v>
      </c>
      <c r="B26" s="45" t="s">
        <v>365</v>
      </c>
      <c r="C26" s="48">
        <v>1</v>
      </c>
    </row>
    <row r="27" spans="1:3" ht="15" customHeight="1">
      <c r="A27" s="42">
        <v>24</v>
      </c>
      <c r="B27" s="45" t="s">
        <v>265</v>
      </c>
      <c r="C27" s="48">
        <v>1</v>
      </c>
    </row>
    <row r="28" spans="1:3" ht="15" customHeight="1">
      <c r="A28" s="42">
        <v>25</v>
      </c>
      <c r="B28" s="45" t="s">
        <v>244</v>
      </c>
      <c r="C28" s="48">
        <v>1</v>
      </c>
    </row>
    <row r="29" spans="1:3" ht="15" customHeight="1">
      <c r="A29" s="42">
        <v>26</v>
      </c>
      <c r="B29" s="45" t="s">
        <v>126</v>
      </c>
      <c r="C29" s="48">
        <v>1</v>
      </c>
    </row>
    <row r="30" spans="1:3" ht="15" customHeight="1">
      <c r="A30" s="42">
        <v>27</v>
      </c>
      <c r="B30" s="45" t="s">
        <v>252</v>
      </c>
      <c r="C30" s="48">
        <v>1</v>
      </c>
    </row>
    <row r="31" spans="1:3" ht="15" customHeight="1">
      <c r="A31" s="42">
        <v>28</v>
      </c>
      <c r="B31" s="45" t="s">
        <v>78</v>
      </c>
      <c r="C31" s="48">
        <v>1</v>
      </c>
    </row>
    <row r="32" spans="1:3" ht="15" customHeight="1">
      <c r="A32" s="42">
        <v>29</v>
      </c>
      <c r="B32" s="45" t="s">
        <v>248</v>
      </c>
      <c r="C32" s="48">
        <v>1</v>
      </c>
    </row>
    <row r="33" spans="1:3" ht="15" customHeight="1">
      <c r="A33" s="42">
        <v>30</v>
      </c>
      <c r="B33" s="45" t="s">
        <v>44</v>
      </c>
      <c r="C33" s="48">
        <v>1</v>
      </c>
    </row>
    <row r="34" spans="1:3" ht="15" customHeight="1">
      <c r="A34" s="42">
        <v>31</v>
      </c>
      <c r="B34" s="45" t="s">
        <v>203</v>
      </c>
      <c r="C34" s="48">
        <v>1</v>
      </c>
    </row>
    <row r="35" spans="1:3" ht="15" customHeight="1">
      <c r="A35" s="42">
        <v>32</v>
      </c>
      <c r="B35" s="45" t="s">
        <v>200</v>
      </c>
      <c r="C35" s="48">
        <v>1</v>
      </c>
    </row>
    <row r="36" spans="1:3" ht="15" customHeight="1">
      <c r="A36" s="43">
        <v>33</v>
      </c>
      <c r="B36" s="46" t="s">
        <v>123</v>
      </c>
      <c r="C36" s="49">
        <v>1</v>
      </c>
    </row>
    <row r="37" ht="12.75">
      <c r="C37" s="4">
        <f>SUM(C4:C36)</f>
        <v>165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2010-10-18T08:02:15Z</dcterms:modified>
  <cp:category/>
  <cp:version/>
  <cp:contentType/>
  <cp:contentStatus/>
</cp:coreProperties>
</file>