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<sst xmlns="http://schemas.openxmlformats.org/spreadsheetml/2006/main" count="263" uniqueCount="154">
  <si>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</si>
  <si>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</si>
  <si>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</si>
  <si>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</si>
  <si>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</si>
  <si>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</si>
  <si>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</si>
  <si>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</si>
  <si>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</si>
  <si>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</si>
  <si>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</si>
  <si>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Lamiri</t>
  </si>
  <si>
    <t>Mohammed</t>
  </si>
  <si>
    <t>M40</t>
  </si>
  <si>
    <t>Reti Runners</t>
  </si>
  <si>
    <t>Di gregorio</t>
  </si>
  <si>
    <t>Roberto</t>
  </si>
  <si>
    <t>Tivoli Marathon</t>
  </si>
  <si>
    <t>Angelucci</t>
  </si>
  <si>
    <t>Enrico</t>
  </si>
  <si>
    <t>M35</t>
  </si>
  <si>
    <t>amatori podistica terni</t>
  </si>
  <si>
    <t>Nuccitelli</t>
  </si>
  <si>
    <t>Gianluca</t>
  </si>
  <si>
    <t>M45</t>
  </si>
  <si>
    <t>Noi Pochi Intimi</t>
  </si>
  <si>
    <t>Porazzini</t>
  </si>
  <si>
    <t>Alessandro</t>
  </si>
  <si>
    <t>TM23</t>
  </si>
  <si>
    <t>olympic runners lama</t>
  </si>
  <si>
    <t>Giacomelli</t>
  </si>
  <si>
    <t>Matteo</t>
  </si>
  <si>
    <t>San Gemini Runners</t>
  </si>
  <si>
    <t>Lo Re</t>
  </si>
  <si>
    <t>Corrado</t>
  </si>
  <si>
    <t>Iacobacci</t>
  </si>
  <si>
    <t>Mario</t>
  </si>
  <si>
    <t>M55</t>
  </si>
  <si>
    <t>Riccitelli</t>
  </si>
  <si>
    <t>Fabio</t>
  </si>
  <si>
    <t>M50</t>
  </si>
  <si>
    <t>US Roma 83</t>
  </si>
  <si>
    <t>Martini</t>
  </si>
  <si>
    <t>Antonio</t>
  </si>
  <si>
    <t>Libero</t>
  </si>
  <si>
    <t>Martellucci</t>
  </si>
  <si>
    <t>Cittaducale Runners Club</t>
  </si>
  <si>
    <t>Urbinati</t>
  </si>
  <si>
    <t>Veraldo</t>
  </si>
  <si>
    <t>Cavallucci</t>
  </si>
  <si>
    <t>Marco</t>
  </si>
  <si>
    <t>Salvatori</t>
  </si>
  <si>
    <t>Paola</t>
  </si>
  <si>
    <t>F40</t>
  </si>
  <si>
    <t>Paltrinieri</t>
  </si>
  <si>
    <t>Emiliano</t>
  </si>
  <si>
    <t>ASD 3.4 Fun</t>
  </si>
  <si>
    <t>Pasuch</t>
  </si>
  <si>
    <t>Mauro</t>
  </si>
  <si>
    <t>Chiari</t>
  </si>
  <si>
    <t>Fabrizio</t>
  </si>
  <si>
    <t>ACRS Outdoor Rieti</t>
  </si>
  <si>
    <t>Campagna</t>
  </si>
  <si>
    <t>Vito Fabrizio</t>
  </si>
  <si>
    <t>Aeffe runners</t>
  </si>
  <si>
    <t>Bizzarri</t>
  </si>
  <si>
    <t>Ivana</t>
  </si>
  <si>
    <t>Smith</t>
  </si>
  <si>
    <t>Orazio</t>
  </si>
  <si>
    <t>Cat Sport Roma</t>
  </si>
  <si>
    <t>Di fazio</t>
  </si>
  <si>
    <t>Vincenzo</t>
  </si>
  <si>
    <t>UISP Rieti</t>
  </si>
  <si>
    <t>De stefanis</t>
  </si>
  <si>
    <t>Podistica Interamna</t>
  </si>
  <si>
    <t>Fabiani</t>
  </si>
  <si>
    <t>Tiziano</t>
  </si>
  <si>
    <t>Di giuli</t>
  </si>
  <si>
    <t>Samuele</t>
  </si>
  <si>
    <t>Iaboni</t>
  </si>
  <si>
    <t>Giovanni</t>
  </si>
  <si>
    <t>Podistica Luco dei marsi</t>
  </si>
  <si>
    <t>Di gianfilippo</t>
  </si>
  <si>
    <t>Bucari</t>
  </si>
  <si>
    <t>Fazio</t>
  </si>
  <si>
    <t>Pod. Carsulae Terni</t>
  </si>
  <si>
    <t>Alonzi</t>
  </si>
  <si>
    <t>Massimo</t>
  </si>
  <si>
    <t>Atletica Arce</t>
  </si>
  <si>
    <t>Dionisi</t>
  </si>
  <si>
    <t>Bruno</t>
  </si>
  <si>
    <t>Fogli</t>
  </si>
  <si>
    <t>Lido</t>
  </si>
  <si>
    <t>Padronetti</t>
  </si>
  <si>
    <t>Natale</t>
  </si>
  <si>
    <t>Valore Salute forti e veloci</t>
  </si>
  <si>
    <t>Ferrara</t>
  </si>
  <si>
    <t>Maria rita</t>
  </si>
  <si>
    <t>F35</t>
  </si>
  <si>
    <t>Grappoli</t>
  </si>
  <si>
    <t>Daniele</t>
  </si>
  <si>
    <t>Quelli che lo sport</t>
  </si>
  <si>
    <t>Ratini</t>
  </si>
  <si>
    <t>Moreno</t>
  </si>
  <si>
    <t>D'Annibale</t>
  </si>
  <si>
    <t>Massimiliano</t>
  </si>
  <si>
    <t>Bianchi</t>
  </si>
  <si>
    <t>Patrizia</t>
  </si>
  <si>
    <t>F45</t>
  </si>
  <si>
    <t>Pasquini</t>
  </si>
  <si>
    <t>Checchetelli</t>
  </si>
  <si>
    <t>Lorenzo</t>
  </si>
  <si>
    <t>Simotti</t>
  </si>
  <si>
    <t>Adriano</t>
  </si>
  <si>
    <t>Cariri</t>
  </si>
  <si>
    <t>Settevendemmie</t>
  </si>
  <si>
    <t>Gaetano</t>
  </si>
  <si>
    <t>M60</t>
  </si>
  <si>
    <t>Iacoboni</t>
  </si>
  <si>
    <t>Simone</t>
  </si>
  <si>
    <t>Uisp</t>
  </si>
  <si>
    <t>Di Marco</t>
  </si>
  <si>
    <t>Alessandra</t>
  </si>
  <si>
    <t>Bortoloni</t>
  </si>
  <si>
    <t>M65</t>
  </si>
  <si>
    <t>Dondi</t>
  </si>
  <si>
    <t>Cristina</t>
  </si>
  <si>
    <t>Grifoni</t>
  </si>
  <si>
    <t>Eugenio</t>
  </si>
  <si>
    <t>Runners Rieti</t>
  </si>
  <si>
    <t>Di felice</t>
  </si>
  <si>
    <t>Annamaria</t>
  </si>
  <si>
    <t>F55</t>
  </si>
  <si>
    <t>GS Lital</t>
  </si>
  <si>
    <t>Aquilante</t>
  </si>
  <si>
    <t>Giuseppina</t>
  </si>
  <si>
    <t>Scanzani</t>
  </si>
  <si>
    <t>Pasqualino</t>
  </si>
  <si>
    <t>Atletica Monte Mario</t>
  </si>
  <si>
    <t>D'Achille</t>
  </si>
  <si>
    <t>Aldo</t>
  </si>
  <si>
    <t>D'Urso</t>
  </si>
  <si>
    <t>Ciocchetti</t>
  </si>
  <si>
    <t>Silvana</t>
  </si>
  <si>
    <t>F65</t>
  </si>
  <si>
    <t>Rampiconi</t>
  </si>
  <si>
    <t>Biaggetti</t>
  </si>
  <si>
    <t>Stefania</t>
  </si>
  <si>
    <t>Ursitti</t>
  </si>
  <si>
    <t>Liberata</t>
  </si>
  <si>
    <t>Notturna dei Ceri</t>
  </si>
  <si>
    <t>5ª edizione</t>
  </si>
  <si>
    <t>Rieti (RI) Italia - Domenica 22/06/2014</t>
  </si>
  <si>
    <t>A.S.D. Podistica Solidarietà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</si>
</sst>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151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152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11</v>
      </c>
      <c r="C5" s="18" t="s">
        <v>12</v>
      </c>
      <c r="D5" s="12" t="s">
        <v>13</v>
      </c>
      <c r="E5" s="18" t="s">
        <v>14</v>
      </c>
      <c r="F5" s="35">
        <v>0.024305555555555556</v>
      </c>
      <c r="G5" s="35">
        <v>0.024305555555555556</v>
      </c>
      <c r="H5" s="12" t="str">
        <f aca="true" t="shared" si="0" ref="H5:H33">TEXT(INT((HOUR(G5)*3600+MINUTE(G5)*60+SECOND(G5))/$J$3/60),"0")&amp;"."&amp;TEXT(MOD((HOUR(G5)*3600+MINUTE(G5)*60+SECOND(G5))/$J$3,60),"00")&amp;"/km"</f>
        <v>3.30/km</v>
      </c>
      <c r="I5" s="35">
        <f aca="true" t="shared" si="1" ref="I5:I34">G5-$G$5</f>
        <v>0</v>
      </c>
      <c r="J5" s="35">
        <f>G5-INDEX($G$5:$G$177,MATCH(D5,$D$5:$D$177,0))</f>
        <v>0</v>
      </c>
    </row>
    <row r="6" spans="1:10" s="10" customFormat="1" ht="15" customHeight="1">
      <c r="A6" s="13">
        <v>2</v>
      </c>
      <c r="B6" s="19" t="s">
        <v>15</v>
      </c>
      <c r="C6" s="19" t="s">
        <v>16</v>
      </c>
      <c r="D6" s="13" t="s">
        <v>13</v>
      </c>
      <c r="E6" s="19" t="s">
        <v>17</v>
      </c>
      <c r="F6" s="14">
        <v>0.024537037037037038</v>
      </c>
      <c r="G6" s="14">
        <v>0.024537037037037038</v>
      </c>
      <c r="H6" s="13" t="str">
        <f t="shared" si="0"/>
        <v>3.32/km</v>
      </c>
      <c r="I6" s="14">
        <f t="shared" si="1"/>
        <v>0.00023148148148148182</v>
      </c>
      <c r="J6" s="14">
        <f>G6-INDEX($G$5:$G$177,MATCH(D6,$D$5:$D$177,0))</f>
        <v>0.00023148148148148182</v>
      </c>
    </row>
    <row r="7" spans="1:10" s="10" customFormat="1" ht="15" customHeight="1">
      <c r="A7" s="13">
        <v>3</v>
      </c>
      <c r="B7" s="19" t="s">
        <v>18</v>
      </c>
      <c r="C7" s="19" t="s">
        <v>19</v>
      </c>
      <c r="D7" s="13" t="s">
        <v>20</v>
      </c>
      <c r="E7" s="19" t="s">
        <v>21</v>
      </c>
      <c r="F7" s="14">
        <v>0.024756944444444443</v>
      </c>
      <c r="G7" s="14">
        <v>0.024756944444444443</v>
      </c>
      <c r="H7" s="13" t="str">
        <f t="shared" si="0"/>
        <v>3.34/km</v>
      </c>
      <c r="I7" s="14">
        <f t="shared" si="1"/>
        <v>0.0004513888888888866</v>
      </c>
      <c r="J7" s="14">
        <f>G7-INDEX($G$5:$G$177,MATCH(D7,$D$5:$D$177,0))</f>
        <v>0</v>
      </c>
    </row>
    <row r="8" spans="1:10" s="10" customFormat="1" ht="15" customHeight="1">
      <c r="A8" s="13">
        <v>4</v>
      </c>
      <c r="B8" s="19" t="s">
        <v>22</v>
      </c>
      <c r="C8" s="19" t="s">
        <v>23</v>
      </c>
      <c r="D8" s="13" t="s">
        <v>24</v>
      </c>
      <c r="E8" s="19" t="s">
        <v>25</v>
      </c>
      <c r="F8" s="14">
        <v>0.02546296296296296</v>
      </c>
      <c r="G8" s="14">
        <v>0.02546296296296296</v>
      </c>
      <c r="H8" s="13" t="str">
        <f t="shared" si="0"/>
        <v>3.40/km</v>
      </c>
      <c r="I8" s="14">
        <f t="shared" si="1"/>
        <v>0.0011574074074074056</v>
      </c>
      <c r="J8" s="14">
        <f>G8-INDEX($G$5:$G$177,MATCH(D8,$D$5:$D$177,0))</f>
        <v>0</v>
      </c>
    </row>
    <row r="9" spans="1:10" s="10" customFormat="1" ht="15" customHeight="1">
      <c r="A9" s="13">
        <v>5</v>
      </c>
      <c r="B9" s="19" t="s">
        <v>26</v>
      </c>
      <c r="C9" s="19" t="s">
        <v>27</v>
      </c>
      <c r="D9" s="13" t="s">
        <v>28</v>
      </c>
      <c r="E9" s="19" t="s">
        <v>29</v>
      </c>
      <c r="F9" s="14">
        <v>0.026168981481481477</v>
      </c>
      <c r="G9" s="14">
        <v>0.026168981481481477</v>
      </c>
      <c r="H9" s="13" t="str">
        <f t="shared" si="0"/>
        <v>3.46/km</v>
      </c>
      <c r="I9" s="14">
        <f t="shared" si="1"/>
        <v>0.0018634259259259212</v>
      </c>
      <c r="J9" s="14">
        <f>G9-INDEX($G$5:$G$177,MATCH(D9,$D$5:$D$177,0))</f>
        <v>0</v>
      </c>
    </row>
    <row r="10" spans="1:10" s="10" customFormat="1" ht="15" customHeight="1">
      <c r="A10" s="13">
        <v>6</v>
      </c>
      <c r="B10" s="19" t="s">
        <v>30</v>
      </c>
      <c r="C10" s="19" t="s">
        <v>31</v>
      </c>
      <c r="D10" s="13" t="s">
        <v>28</v>
      </c>
      <c r="E10" s="19" t="s">
        <v>32</v>
      </c>
      <c r="F10" s="14">
        <v>0.02625</v>
      </c>
      <c r="G10" s="14">
        <v>0.02625</v>
      </c>
      <c r="H10" s="13" t="str">
        <f t="shared" si="0"/>
        <v>3.47/km</v>
      </c>
      <c r="I10" s="14">
        <f t="shared" si="1"/>
        <v>0.001944444444444443</v>
      </c>
      <c r="J10" s="14">
        <f>G10-INDEX($G$5:$G$177,MATCH(D10,$D$5:$D$177,0))</f>
        <v>8.101851851852193E-05</v>
      </c>
    </row>
    <row r="11" spans="1:10" s="10" customFormat="1" ht="15" customHeight="1">
      <c r="A11" s="13">
        <v>7</v>
      </c>
      <c r="B11" s="19" t="s">
        <v>33</v>
      </c>
      <c r="C11" s="19" t="s">
        <v>34</v>
      </c>
      <c r="D11" s="13" t="s">
        <v>20</v>
      </c>
      <c r="E11" s="19" t="s">
        <v>25</v>
      </c>
      <c r="F11" s="14">
        <v>0.02693287037037037</v>
      </c>
      <c r="G11" s="14">
        <v>0.02693287037037037</v>
      </c>
      <c r="H11" s="13" t="str">
        <f t="shared" si="0"/>
        <v>3.53/km</v>
      </c>
      <c r="I11" s="14">
        <f t="shared" si="1"/>
        <v>0.002627314814814815</v>
      </c>
      <c r="J11" s="14">
        <f>G11-INDEX($G$5:$G$177,MATCH(D11,$D$5:$D$177,0))</f>
        <v>0.0021759259259259284</v>
      </c>
    </row>
    <row r="12" spans="1:10" s="10" customFormat="1" ht="15" customHeight="1">
      <c r="A12" s="13">
        <v>8</v>
      </c>
      <c r="B12" s="19" t="s">
        <v>35</v>
      </c>
      <c r="C12" s="19" t="s">
        <v>36</v>
      </c>
      <c r="D12" s="13" t="s">
        <v>37</v>
      </c>
      <c r="E12" s="19" t="s">
        <v>25</v>
      </c>
      <c r="F12" s="14">
        <v>0.027094907407407404</v>
      </c>
      <c r="G12" s="14">
        <v>0.027094907407407404</v>
      </c>
      <c r="H12" s="13" t="str">
        <f t="shared" si="0"/>
        <v>3.54/km</v>
      </c>
      <c r="I12" s="14">
        <f t="shared" si="1"/>
        <v>0.0027893518518518484</v>
      </c>
      <c r="J12" s="14">
        <f>G12-INDEX($G$5:$G$177,MATCH(D12,$D$5:$D$177,0))</f>
        <v>0</v>
      </c>
    </row>
    <row r="13" spans="1:10" s="10" customFormat="1" ht="15" customHeight="1">
      <c r="A13" s="13">
        <v>9</v>
      </c>
      <c r="B13" s="19" t="s">
        <v>38</v>
      </c>
      <c r="C13" s="19" t="s">
        <v>39</v>
      </c>
      <c r="D13" s="13" t="s">
        <v>40</v>
      </c>
      <c r="E13" s="19" t="s">
        <v>41</v>
      </c>
      <c r="F13" s="14">
        <v>0.027175925925925926</v>
      </c>
      <c r="G13" s="14">
        <v>0.027175925925925926</v>
      </c>
      <c r="H13" s="13" t="str">
        <f t="shared" si="0"/>
        <v>3.55/km</v>
      </c>
      <c r="I13" s="14">
        <f t="shared" si="1"/>
        <v>0.0028703703703703703</v>
      </c>
      <c r="J13" s="14">
        <f>G13-INDEX($G$5:$G$177,MATCH(D13,$D$5:$D$177,0))</f>
        <v>0</v>
      </c>
    </row>
    <row r="14" spans="1:10" s="10" customFormat="1" ht="15" customHeight="1">
      <c r="A14" s="13">
        <v>10</v>
      </c>
      <c r="B14" s="19" t="s">
        <v>42</v>
      </c>
      <c r="C14" s="19" t="s">
        <v>43</v>
      </c>
      <c r="D14" s="13" t="s">
        <v>13</v>
      </c>
      <c r="E14" s="19" t="s">
        <v>44</v>
      </c>
      <c r="F14" s="14">
        <v>0.027997685185185184</v>
      </c>
      <c r="G14" s="14">
        <v>0.027997685185185184</v>
      </c>
      <c r="H14" s="13" t="str">
        <f t="shared" si="0"/>
        <v>4.02/km</v>
      </c>
      <c r="I14" s="14">
        <f t="shared" si="1"/>
        <v>0.0036921296296296285</v>
      </c>
      <c r="J14" s="14">
        <f>G14-INDEX($G$5:$G$177,MATCH(D14,$D$5:$D$177,0))</f>
        <v>0.0036921296296296285</v>
      </c>
    </row>
    <row r="15" spans="1:10" s="10" customFormat="1" ht="15" customHeight="1">
      <c r="A15" s="13">
        <v>11</v>
      </c>
      <c r="B15" s="19" t="s">
        <v>45</v>
      </c>
      <c r="C15" s="19" t="s">
        <v>19</v>
      </c>
      <c r="D15" s="13" t="s">
        <v>28</v>
      </c>
      <c r="E15" s="19" t="s">
        <v>46</v>
      </c>
      <c r="F15" s="14">
        <v>0.028148148148148148</v>
      </c>
      <c r="G15" s="14">
        <v>0.028148148148148148</v>
      </c>
      <c r="H15" s="13" t="str">
        <f t="shared" si="0"/>
        <v>4.03/km</v>
      </c>
      <c r="I15" s="14">
        <f t="shared" si="1"/>
        <v>0.003842592592592592</v>
      </c>
      <c r="J15" s="14">
        <f>G15-INDEX($G$5:$G$177,MATCH(D15,$D$5:$D$177,0))</f>
        <v>0.0019791666666666707</v>
      </c>
    </row>
    <row r="16" spans="1:10" s="10" customFormat="1" ht="15" customHeight="1">
      <c r="A16" s="13">
        <v>12</v>
      </c>
      <c r="B16" s="19" t="s">
        <v>47</v>
      </c>
      <c r="C16" s="19" t="s">
        <v>48</v>
      </c>
      <c r="D16" s="13" t="s">
        <v>37</v>
      </c>
      <c r="E16" s="19" t="s">
        <v>41</v>
      </c>
      <c r="F16" s="14">
        <v>0.02815972222222222</v>
      </c>
      <c r="G16" s="14">
        <v>0.02815972222222222</v>
      </c>
      <c r="H16" s="13" t="str">
        <f t="shared" si="0"/>
        <v>4.03/km</v>
      </c>
      <c r="I16" s="14">
        <f t="shared" si="1"/>
        <v>0.0038541666666666655</v>
      </c>
      <c r="J16" s="14">
        <f>G16-INDEX($G$5:$G$177,MATCH(D16,$D$5:$D$177,0))</f>
        <v>0.001064814814814817</v>
      </c>
    </row>
    <row r="17" spans="1:10" s="10" customFormat="1" ht="15" customHeight="1">
      <c r="A17" s="13">
        <v>13</v>
      </c>
      <c r="B17" s="19" t="s">
        <v>49</v>
      </c>
      <c r="C17" s="19" t="s">
        <v>50</v>
      </c>
      <c r="D17" s="13" t="s">
        <v>24</v>
      </c>
      <c r="E17" s="19" t="s">
        <v>32</v>
      </c>
      <c r="F17" s="14">
        <v>0.028229166666666666</v>
      </c>
      <c r="G17" s="14">
        <v>0.028229166666666666</v>
      </c>
      <c r="H17" s="13" t="str">
        <f t="shared" si="0"/>
        <v>4.04/km</v>
      </c>
      <c r="I17" s="14">
        <f t="shared" si="1"/>
        <v>0.00392361111111111</v>
      </c>
      <c r="J17" s="14">
        <f>G17-INDEX($G$5:$G$177,MATCH(D17,$D$5:$D$177,0))</f>
        <v>0.0027662037037037047</v>
      </c>
    </row>
    <row r="18" spans="1:10" s="10" customFormat="1" ht="15" customHeight="1">
      <c r="A18" s="13">
        <v>14</v>
      </c>
      <c r="B18" s="19" t="s">
        <v>51</v>
      </c>
      <c r="C18" s="19" t="s">
        <v>52</v>
      </c>
      <c r="D18" s="13" t="s">
        <v>53</v>
      </c>
      <c r="E18" s="19" t="s">
        <v>41</v>
      </c>
      <c r="F18" s="14">
        <v>0.028333333333333332</v>
      </c>
      <c r="G18" s="14">
        <v>0.028333333333333332</v>
      </c>
      <c r="H18" s="13" t="str">
        <f t="shared" si="0"/>
        <v>4.05/km</v>
      </c>
      <c r="I18" s="14">
        <f t="shared" si="1"/>
        <v>0.004027777777777776</v>
      </c>
      <c r="J18" s="14">
        <f>G18-INDEX($G$5:$G$177,MATCH(D18,$D$5:$D$177,0))</f>
        <v>0</v>
      </c>
    </row>
    <row r="19" spans="1:10" s="10" customFormat="1" ht="15" customHeight="1">
      <c r="A19" s="13">
        <v>15</v>
      </c>
      <c r="B19" s="19" t="s">
        <v>54</v>
      </c>
      <c r="C19" s="19" t="s">
        <v>55</v>
      </c>
      <c r="D19" s="13" t="s">
        <v>13</v>
      </c>
      <c r="E19" s="19" t="s">
        <v>56</v>
      </c>
      <c r="F19" s="14">
        <v>0.028402777777777777</v>
      </c>
      <c r="G19" s="14">
        <v>0.028402777777777777</v>
      </c>
      <c r="H19" s="13" t="str">
        <f t="shared" si="0"/>
        <v>4.05/km</v>
      </c>
      <c r="I19" s="14">
        <f t="shared" si="1"/>
        <v>0.004097222222222221</v>
      </c>
      <c r="J19" s="14">
        <f>G19-INDEX($G$5:$G$177,MATCH(D19,$D$5:$D$177,0))</f>
        <v>0.004097222222222221</v>
      </c>
    </row>
    <row r="20" spans="1:10" s="10" customFormat="1" ht="15" customHeight="1">
      <c r="A20" s="13">
        <v>16</v>
      </c>
      <c r="B20" s="19" t="s">
        <v>57</v>
      </c>
      <c r="C20" s="19" t="s">
        <v>58</v>
      </c>
      <c r="D20" s="13" t="s">
        <v>24</v>
      </c>
      <c r="E20" s="19" t="s">
        <v>46</v>
      </c>
      <c r="F20" s="14">
        <v>0.028784722222222225</v>
      </c>
      <c r="G20" s="14">
        <v>0.028784722222222225</v>
      </c>
      <c r="H20" s="13" t="str">
        <f t="shared" si="0"/>
        <v>4.09/km</v>
      </c>
      <c r="I20" s="14">
        <f t="shared" si="1"/>
        <v>0.0044791666666666695</v>
      </c>
      <c r="J20" s="14">
        <f>G20-INDEX($G$5:$G$177,MATCH(D20,$D$5:$D$177,0))</f>
        <v>0.003321759259259264</v>
      </c>
    </row>
    <row r="21" spans="1:10" s="10" customFormat="1" ht="15" customHeight="1">
      <c r="A21" s="13">
        <v>17</v>
      </c>
      <c r="B21" s="19" t="s">
        <v>59</v>
      </c>
      <c r="C21" s="19" t="s">
        <v>60</v>
      </c>
      <c r="D21" s="13" t="s">
        <v>40</v>
      </c>
      <c r="E21" s="19" t="s">
        <v>61</v>
      </c>
      <c r="F21" s="14">
        <v>0.028784722222222225</v>
      </c>
      <c r="G21" s="14">
        <v>0.028784722222222225</v>
      </c>
      <c r="H21" s="13" t="str">
        <f t="shared" si="0"/>
        <v>4.09/km</v>
      </c>
      <c r="I21" s="14">
        <f t="shared" si="1"/>
        <v>0.0044791666666666695</v>
      </c>
      <c r="J21" s="14">
        <f>G21-INDEX($G$5:$G$177,MATCH(D21,$D$5:$D$177,0))</f>
        <v>0.0016087962962962991</v>
      </c>
    </row>
    <row r="22" spans="1:10" s="10" customFormat="1" ht="15" customHeight="1">
      <c r="A22" s="13">
        <v>18</v>
      </c>
      <c r="B22" s="19" t="s">
        <v>62</v>
      </c>
      <c r="C22" s="19" t="s">
        <v>63</v>
      </c>
      <c r="D22" s="13" t="s">
        <v>24</v>
      </c>
      <c r="E22" s="19" t="s">
        <v>64</v>
      </c>
      <c r="F22" s="14">
        <v>0.028807870370370373</v>
      </c>
      <c r="G22" s="14">
        <v>0.028807870370370373</v>
      </c>
      <c r="H22" s="13" t="str">
        <f t="shared" si="0"/>
        <v>4.09/km</v>
      </c>
      <c r="I22" s="14">
        <f t="shared" si="1"/>
        <v>0.004502314814814817</v>
      </c>
      <c r="J22" s="14">
        <f>G22-INDEX($G$5:$G$177,MATCH(D22,$D$5:$D$177,0))</f>
        <v>0.003344907407407411</v>
      </c>
    </row>
    <row r="23" spans="1:10" s="10" customFormat="1" ht="15" customHeight="1">
      <c r="A23" s="13">
        <v>19</v>
      </c>
      <c r="B23" s="19" t="s">
        <v>65</v>
      </c>
      <c r="C23" s="19" t="s">
        <v>66</v>
      </c>
      <c r="D23" s="13" t="s">
        <v>53</v>
      </c>
      <c r="E23" s="19" t="s">
        <v>32</v>
      </c>
      <c r="F23" s="14">
        <v>0.02888888888888889</v>
      </c>
      <c r="G23" s="14">
        <v>0.02888888888888889</v>
      </c>
      <c r="H23" s="13" t="str">
        <f t="shared" si="0"/>
        <v>4.10/km</v>
      </c>
      <c r="I23" s="14">
        <f t="shared" si="1"/>
        <v>0.004583333333333335</v>
      </c>
      <c r="J23" s="14">
        <f>G23-INDEX($G$5:$G$177,MATCH(D23,$D$5:$D$177,0))</f>
        <v>0.0005555555555555591</v>
      </c>
    </row>
    <row r="24" spans="1:10" s="10" customFormat="1" ht="15" customHeight="1">
      <c r="A24" s="13">
        <v>20</v>
      </c>
      <c r="B24" s="19" t="s">
        <v>67</v>
      </c>
      <c r="C24" s="19" t="s">
        <v>68</v>
      </c>
      <c r="D24" s="13" t="s">
        <v>20</v>
      </c>
      <c r="E24" s="19" t="s">
        <v>69</v>
      </c>
      <c r="F24" s="14">
        <v>0.0290625</v>
      </c>
      <c r="G24" s="14">
        <v>0.0290625</v>
      </c>
      <c r="H24" s="13" t="str">
        <f t="shared" si="0"/>
        <v>4.11/km</v>
      </c>
      <c r="I24" s="14">
        <f t="shared" si="1"/>
        <v>0.004756944444444446</v>
      </c>
      <c r="J24" s="14">
        <f>G24-INDEX($G$5:$G$177,MATCH(D24,$D$5:$D$177,0))</f>
        <v>0.004305555555555559</v>
      </c>
    </row>
    <row r="25" spans="1:10" s="10" customFormat="1" ht="15" customHeight="1">
      <c r="A25" s="13">
        <v>21</v>
      </c>
      <c r="B25" s="19" t="s">
        <v>70</v>
      </c>
      <c r="C25" s="19" t="s">
        <v>71</v>
      </c>
      <c r="D25" s="13" t="s">
        <v>20</v>
      </c>
      <c r="E25" s="19" t="s">
        <v>72</v>
      </c>
      <c r="F25" s="14">
        <v>0.029456018518518517</v>
      </c>
      <c r="G25" s="14">
        <v>0.029456018518518517</v>
      </c>
      <c r="H25" s="13" t="str">
        <f t="shared" si="0"/>
        <v>4.15/km</v>
      </c>
      <c r="I25" s="14">
        <f t="shared" si="1"/>
        <v>0.005150462962962961</v>
      </c>
      <c r="J25" s="14">
        <f>G25-INDEX($G$5:$G$177,MATCH(D25,$D$5:$D$177,0))</f>
        <v>0.004699074074074074</v>
      </c>
    </row>
    <row r="26" spans="1:10" s="10" customFormat="1" ht="15" customHeight="1">
      <c r="A26" s="13">
        <v>22</v>
      </c>
      <c r="B26" s="19" t="s">
        <v>73</v>
      </c>
      <c r="C26" s="19" t="s">
        <v>27</v>
      </c>
      <c r="D26" s="13" t="s">
        <v>24</v>
      </c>
      <c r="E26" s="19" t="s">
        <v>74</v>
      </c>
      <c r="F26" s="14">
        <v>0.029965277777777775</v>
      </c>
      <c r="G26" s="14">
        <v>0.029965277777777775</v>
      </c>
      <c r="H26" s="13" t="str">
        <f t="shared" si="0"/>
        <v>4.19/km</v>
      </c>
      <c r="I26" s="14">
        <f t="shared" si="1"/>
        <v>0.005659722222222219</v>
      </c>
      <c r="J26" s="14">
        <f>G26-INDEX($G$5:$G$177,MATCH(D26,$D$5:$D$177,0))</f>
        <v>0.004502314814814813</v>
      </c>
    </row>
    <row r="27" spans="1:10" s="10" customFormat="1" ht="15" customHeight="1">
      <c r="A27" s="13">
        <v>23</v>
      </c>
      <c r="B27" s="19" t="s">
        <v>75</v>
      </c>
      <c r="C27" s="19" t="s">
        <v>76</v>
      </c>
      <c r="D27" s="13" t="s">
        <v>40</v>
      </c>
      <c r="E27" s="19" t="s">
        <v>72</v>
      </c>
      <c r="F27" s="14">
        <v>0.029988425925925922</v>
      </c>
      <c r="G27" s="14">
        <v>0.029988425925925922</v>
      </c>
      <c r="H27" s="13" t="str">
        <f t="shared" si="0"/>
        <v>4.19/km</v>
      </c>
      <c r="I27" s="14">
        <f t="shared" si="1"/>
        <v>0.005682870370370366</v>
      </c>
      <c r="J27" s="14">
        <f>G27-INDEX($G$5:$G$177,MATCH(D27,$D$5:$D$177,0))</f>
        <v>0.0028124999999999956</v>
      </c>
    </row>
    <row r="28" spans="1:10" s="11" customFormat="1" ht="15" customHeight="1">
      <c r="A28" s="13">
        <v>24</v>
      </c>
      <c r="B28" s="19" t="s">
        <v>77</v>
      </c>
      <c r="C28" s="19" t="s">
        <v>78</v>
      </c>
      <c r="D28" s="13" t="s">
        <v>28</v>
      </c>
      <c r="E28" s="19" t="s">
        <v>32</v>
      </c>
      <c r="F28" s="14">
        <v>0.030046296296296297</v>
      </c>
      <c r="G28" s="14">
        <v>0.030046296296296297</v>
      </c>
      <c r="H28" s="13" t="str">
        <f t="shared" si="0"/>
        <v>4.20/km</v>
      </c>
      <c r="I28" s="14">
        <f t="shared" si="1"/>
        <v>0.005740740740740741</v>
      </c>
      <c r="J28" s="14">
        <f>G28-INDEX($G$5:$G$177,MATCH(D28,$D$5:$D$177,0))</f>
        <v>0.0038773148148148195</v>
      </c>
    </row>
    <row r="29" spans="1:10" ht="15" customHeight="1">
      <c r="A29" s="13">
        <v>25</v>
      </c>
      <c r="B29" s="19" t="s">
        <v>79</v>
      </c>
      <c r="C29" s="19" t="s">
        <v>80</v>
      </c>
      <c r="D29" s="13" t="s">
        <v>40</v>
      </c>
      <c r="E29" s="19" t="s">
        <v>81</v>
      </c>
      <c r="F29" s="14">
        <v>0.03026620370370371</v>
      </c>
      <c r="G29" s="14">
        <v>0.03026620370370371</v>
      </c>
      <c r="H29" s="13" t="str">
        <f t="shared" si="0"/>
        <v>4.22/km</v>
      </c>
      <c r="I29" s="14">
        <f t="shared" si="1"/>
        <v>0.005960648148148152</v>
      </c>
      <c r="J29" s="14">
        <f>G29-INDEX($G$5:$G$177,MATCH(D29,$D$5:$D$177,0))</f>
        <v>0.003090277777777782</v>
      </c>
    </row>
    <row r="30" spans="1:10" ht="15" customHeight="1">
      <c r="A30" s="13">
        <v>26</v>
      </c>
      <c r="B30" s="19" t="s">
        <v>82</v>
      </c>
      <c r="C30" s="19" t="s">
        <v>80</v>
      </c>
      <c r="D30" s="13" t="s">
        <v>24</v>
      </c>
      <c r="E30" s="19" t="s">
        <v>81</v>
      </c>
      <c r="F30" s="14">
        <v>0.03071759259259259</v>
      </c>
      <c r="G30" s="14">
        <v>0.03071759259259259</v>
      </c>
      <c r="H30" s="13" t="str">
        <f t="shared" si="0"/>
        <v>4.25/km</v>
      </c>
      <c r="I30" s="14">
        <f t="shared" si="1"/>
        <v>0.0064120370370370355</v>
      </c>
      <c r="J30" s="14">
        <f>G30-INDEX($G$5:$G$177,MATCH(D30,$D$5:$D$177,0))</f>
        <v>0.00525462962962963</v>
      </c>
    </row>
    <row r="31" spans="1:10" ht="15" customHeight="1">
      <c r="A31" s="13">
        <v>27</v>
      </c>
      <c r="B31" s="19" t="s">
        <v>83</v>
      </c>
      <c r="C31" s="19" t="s">
        <v>84</v>
      </c>
      <c r="D31" s="13" t="s">
        <v>40</v>
      </c>
      <c r="E31" s="19" t="s">
        <v>85</v>
      </c>
      <c r="F31" s="14">
        <v>0.03074074074074074</v>
      </c>
      <c r="G31" s="14">
        <v>0.03074074074074074</v>
      </c>
      <c r="H31" s="13" t="str">
        <f t="shared" si="0"/>
        <v>4.26/km</v>
      </c>
      <c r="I31" s="14">
        <f t="shared" si="1"/>
        <v>0.006435185185185183</v>
      </c>
      <c r="J31" s="14">
        <f>G31-INDEX($G$5:$G$177,MATCH(D31,$D$5:$D$177,0))</f>
        <v>0.0035648148148148123</v>
      </c>
    </row>
    <row r="32" spans="1:10" ht="15" customHeight="1">
      <c r="A32" s="13">
        <v>28</v>
      </c>
      <c r="B32" s="19" t="s">
        <v>86</v>
      </c>
      <c r="C32" s="19" t="s">
        <v>87</v>
      </c>
      <c r="D32" s="13" t="s">
        <v>13</v>
      </c>
      <c r="E32" s="19" t="s">
        <v>88</v>
      </c>
      <c r="F32" s="14">
        <v>0.030763888888888886</v>
      </c>
      <c r="G32" s="14">
        <v>0.030763888888888886</v>
      </c>
      <c r="H32" s="13" t="str">
        <f t="shared" si="0"/>
        <v>4.26/km</v>
      </c>
      <c r="I32" s="14">
        <f t="shared" si="1"/>
        <v>0.00645833333333333</v>
      </c>
      <c r="J32" s="14">
        <f>G32-INDEX($G$5:$G$177,MATCH(D32,$D$5:$D$177,0))</f>
        <v>0.00645833333333333</v>
      </c>
    </row>
    <row r="33" spans="1:10" ht="15" customHeight="1">
      <c r="A33" s="13">
        <v>29</v>
      </c>
      <c r="B33" s="19" t="s">
        <v>89</v>
      </c>
      <c r="C33" s="19" t="s">
        <v>90</v>
      </c>
      <c r="D33" s="13" t="s">
        <v>40</v>
      </c>
      <c r="E33" s="19" t="s">
        <v>46</v>
      </c>
      <c r="F33" s="14">
        <v>0.03085648148148148</v>
      </c>
      <c r="G33" s="14">
        <v>0.03085648148148148</v>
      </c>
      <c r="H33" s="13" t="str">
        <f t="shared" si="0"/>
        <v>4.27/km</v>
      </c>
      <c r="I33" s="14">
        <f t="shared" si="1"/>
        <v>0.006550925925925925</v>
      </c>
      <c r="J33" s="14">
        <f>G33-INDEX($G$5:$G$177,MATCH(D33,$D$5:$D$177,0))</f>
        <v>0.003680555555555555</v>
      </c>
    </row>
    <row r="34" spans="1:10" ht="15" customHeight="1">
      <c r="A34" s="13">
        <v>30</v>
      </c>
      <c r="B34" s="19" t="s">
        <v>91</v>
      </c>
      <c r="C34" s="19" t="s">
        <v>92</v>
      </c>
      <c r="D34" s="13" t="s">
        <v>40</v>
      </c>
      <c r="E34" s="19" t="s">
        <v>41</v>
      </c>
      <c r="F34" s="14">
        <v>0.031215277777777783</v>
      </c>
      <c r="G34" s="14">
        <v>0.031215277777777783</v>
      </c>
      <c r="H34" s="13" t="str">
        <f aca="true" t="shared" si="2" ref="H34:H59">TEXT(INT((HOUR(G34)*3600+MINUTE(G34)*60+SECOND(G34))/$J$3/60),"0")&amp;"."&amp;TEXT(MOD((HOUR(G34)*3600+MINUTE(G34)*60+SECOND(G34))/$J$3,60),"00")&amp;"/km"</f>
        <v>4.30/km</v>
      </c>
      <c r="I34" s="14">
        <f aca="true" t="shared" si="3" ref="I34:I59">G34-$G$5</f>
        <v>0.006909722222222227</v>
      </c>
      <c r="J34" s="14">
        <f>G34-INDEX($G$5:$G$177,MATCH(D34,$D$5:$D$177,0))</f>
        <v>0.0040393518518518565</v>
      </c>
    </row>
    <row r="35" spans="1:10" ht="15" customHeight="1">
      <c r="A35" s="13">
        <v>31</v>
      </c>
      <c r="B35" s="19" t="s">
        <v>93</v>
      </c>
      <c r="C35" s="19" t="s">
        <v>94</v>
      </c>
      <c r="D35" s="13" t="s">
        <v>13</v>
      </c>
      <c r="E35" s="19" t="s">
        <v>95</v>
      </c>
      <c r="F35" s="14">
        <v>0.031516203703703706</v>
      </c>
      <c r="G35" s="14">
        <v>0.031516203703703706</v>
      </c>
      <c r="H35" s="13" t="str">
        <f t="shared" si="2"/>
        <v>4.32/km</v>
      </c>
      <c r="I35" s="14">
        <f t="shared" si="3"/>
        <v>0.00721064814814815</v>
      </c>
      <c r="J35" s="14">
        <f>G35-INDEX($G$5:$G$177,MATCH(D35,$D$5:$D$177,0))</f>
        <v>0.00721064814814815</v>
      </c>
    </row>
    <row r="36" spans="1:10" ht="15" customHeight="1">
      <c r="A36" s="13">
        <v>32</v>
      </c>
      <c r="B36" s="19" t="s">
        <v>96</v>
      </c>
      <c r="C36" s="19" t="s">
        <v>97</v>
      </c>
      <c r="D36" s="13" t="s">
        <v>98</v>
      </c>
      <c r="E36" s="19" t="s">
        <v>61</v>
      </c>
      <c r="F36" s="14">
        <v>0.03162037037037037</v>
      </c>
      <c r="G36" s="14">
        <v>0.03162037037037037</v>
      </c>
      <c r="H36" s="13" t="str">
        <f t="shared" si="2"/>
        <v>4.33/km</v>
      </c>
      <c r="I36" s="14">
        <f t="shared" si="3"/>
        <v>0.007314814814814812</v>
      </c>
      <c r="J36" s="14">
        <f>G36-INDEX($G$5:$G$177,MATCH(D36,$D$5:$D$177,0))</f>
        <v>0</v>
      </c>
    </row>
    <row r="37" spans="1:10" ht="15" customHeight="1">
      <c r="A37" s="13">
        <v>33</v>
      </c>
      <c r="B37" s="19" t="s">
        <v>99</v>
      </c>
      <c r="C37" s="19" t="s">
        <v>100</v>
      </c>
      <c r="D37" s="13" t="s">
        <v>24</v>
      </c>
      <c r="E37" s="19" t="s">
        <v>101</v>
      </c>
      <c r="F37" s="14">
        <v>0.03186342592592593</v>
      </c>
      <c r="G37" s="14">
        <v>0.03186342592592593</v>
      </c>
      <c r="H37" s="13" t="str">
        <f t="shared" si="2"/>
        <v>4.35/km</v>
      </c>
      <c r="I37" s="14">
        <f t="shared" si="3"/>
        <v>0.007557870370370371</v>
      </c>
      <c r="J37" s="14">
        <f>G37-INDEX($G$5:$G$177,MATCH(D37,$D$5:$D$177,0))</f>
        <v>0.0064004629629629654</v>
      </c>
    </row>
    <row r="38" spans="1:10" ht="15" customHeight="1">
      <c r="A38" s="13">
        <v>34</v>
      </c>
      <c r="B38" s="19" t="s">
        <v>102</v>
      </c>
      <c r="C38" s="19" t="s">
        <v>103</v>
      </c>
      <c r="D38" s="13" t="s">
        <v>24</v>
      </c>
      <c r="E38" s="19" t="s">
        <v>72</v>
      </c>
      <c r="F38" s="14">
        <v>0.03199074074074074</v>
      </c>
      <c r="G38" s="14">
        <v>0.03199074074074074</v>
      </c>
      <c r="H38" s="13" t="str">
        <f t="shared" si="2"/>
        <v>4.36/km</v>
      </c>
      <c r="I38" s="14">
        <f t="shared" si="3"/>
        <v>0.007685185185185187</v>
      </c>
      <c r="J38" s="14">
        <f>G38-INDEX($G$5:$G$177,MATCH(D38,$D$5:$D$177,0))</f>
        <v>0.006527777777777782</v>
      </c>
    </row>
    <row r="39" spans="1:10" ht="15" customHeight="1">
      <c r="A39" s="13">
        <v>35</v>
      </c>
      <c r="B39" s="19" t="s">
        <v>104</v>
      </c>
      <c r="C39" s="19" t="s">
        <v>105</v>
      </c>
      <c r="D39" s="13" t="s">
        <v>24</v>
      </c>
      <c r="E39" s="19" t="s">
        <v>61</v>
      </c>
      <c r="F39" s="14">
        <v>0.03199074074074074</v>
      </c>
      <c r="G39" s="14">
        <v>0.03199074074074074</v>
      </c>
      <c r="H39" s="13" t="str">
        <f t="shared" si="2"/>
        <v>4.36/km</v>
      </c>
      <c r="I39" s="14">
        <f t="shared" si="3"/>
        <v>0.007685185185185187</v>
      </c>
      <c r="J39" s="14">
        <f>G39-INDEX($G$5:$G$177,MATCH(D39,$D$5:$D$177,0))</f>
        <v>0.006527777777777782</v>
      </c>
    </row>
    <row r="40" spans="1:10" ht="15" customHeight="1">
      <c r="A40" s="13">
        <v>36</v>
      </c>
      <c r="B40" s="19" t="s">
        <v>106</v>
      </c>
      <c r="C40" s="19" t="s">
        <v>107</v>
      </c>
      <c r="D40" s="13" t="s">
        <v>108</v>
      </c>
      <c r="E40" s="19" t="s">
        <v>81</v>
      </c>
      <c r="F40" s="14">
        <v>0.032326388888888884</v>
      </c>
      <c r="G40" s="14">
        <v>0.032326388888888884</v>
      </c>
      <c r="H40" s="13" t="str">
        <f t="shared" si="2"/>
        <v>4.39/km</v>
      </c>
      <c r="I40" s="14">
        <f t="shared" si="3"/>
        <v>0.008020833333333328</v>
      </c>
      <c r="J40" s="14">
        <f>G40-INDEX($G$5:$G$177,MATCH(D40,$D$5:$D$177,0))</f>
        <v>0</v>
      </c>
    </row>
    <row r="41" spans="1:10" ht="15" customHeight="1">
      <c r="A41" s="13">
        <v>37</v>
      </c>
      <c r="B41" s="19" t="s">
        <v>109</v>
      </c>
      <c r="C41" s="19" t="s">
        <v>90</v>
      </c>
      <c r="D41" s="13" t="s">
        <v>37</v>
      </c>
      <c r="E41" s="19" t="s">
        <v>72</v>
      </c>
      <c r="F41" s="14">
        <v>0.03304398148148149</v>
      </c>
      <c r="G41" s="14">
        <v>0.03304398148148149</v>
      </c>
      <c r="H41" s="13" t="str">
        <f t="shared" si="2"/>
        <v>4.46/km</v>
      </c>
      <c r="I41" s="14">
        <f t="shared" si="3"/>
        <v>0.00873842592592593</v>
      </c>
      <c r="J41" s="14">
        <f>G41-INDEX($G$5:$G$177,MATCH(D41,$D$5:$D$177,0))</f>
        <v>0.005949074074074082</v>
      </c>
    </row>
    <row r="42" spans="1:10" ht="15" customHeight="1">
      <c r="A42" s="13">
        <v>38</v>
      </c>
      <c r="B42" s="19" t="s">
        <v>110</v>
      </c>
      <c r="C42" s="19" t="s">
        <v>111</v>
      </c>
      <c r="D42" s="13" t="s">
        <v>24</v>
      </c>
      <c r="E42" s="19" t="s">
        <v>72</v>
      </c>
      <c r="F42" s="14">
        <v>0.03309027777777778</v>
      </c>
      <c r="G42" s="14">
        <v>0.03309027777777778</v>
      </c>
      <c r="H42" s="13" t="str">
        <f t="shared" si="2"/>
        <v>4.46/km</v>
      </c>
      <c r="I42" s="14">
        <f t="shared" si="3"/>
        <v>0.008784722222222225</v>
      </c>
      <c r="J42" s="14">
        <f>G42-INDEX($G$5:$G$177,MATCH(D42,$D$5:$D$177,0))</f>
        <v>0.007627314814814819</v>
      </c>
    </row>
    <row r="43" spans="1:10" ht="15" customHeight="1">
      <c r="A43" s="13">
        <v>39</v>
      </c>
      <c r="B43" s="19" t="s">
        <v>112</v>
      </c>
      <c r="C43" s="19" t="s">
        <v>113</v>
      </c>
      <c r="D43" s="13" t="s">
        <v>37</v>
      </c>
      <c r="E43" s="19" t="s">
        <v>114</v>
      </c>
      <c r="F43" s="14">
        <v>0.033587962962962965</v>
      </c>
      <c r="G43" s="14">
        <v>0.033587962962962965</v>
      </c>
      <c r="H43" s="13" t="str">
        <f t="shared" si="2"/>
        <v>4.50/km</v>
      </c>
      <c r="I43" s="14">
        <f t="shared" si="3"/>
        <v>0.00928240740740741</v>
      </c>
      <c r="J43" s="14">
        <f>G43-INDEX($G$5:$G$177,MATCH(D43,$D$5:$D$177,0))</f>
        <v>0.006493055555555561</v>
      </c>
    </row>
    <row r="44" spans="1:10" ht="15" customHeight="1">
      <c r="A44" s="13">
        <v>40</v>
      </c>
      <c r="B44" s="19" t="s">
        <v>115</v>
      </c>
      <c r="C44" s="19" t="s">
        <v>116</v>
      </c>
      <c r="D44" s="13" t="s">
        <v>117</v>
      </c>
      <c r="E44" s="19" t="s">
        <v>81</v>
      </c>
      <c r="F44" s="14">
        <v>0.03400462962962963</v>
      </c>
      <c r="G44" s="14">
        <v>0.03400462962962963</v>
      </c>
      <c r="H44" s="13" t="str">
        <f t="shared" si="2"/>
        <v>4.54/km</v>
      </c>
      <c r="I44" s="14">
        <f t="shared" si="3"/>
        <v>0.009699074074074072</v>
      </c>
      <c r="J44" s="14">
        <f>G44-INDEX($G$5:$G$177,MATCH(D44,$D$5:$D$177,0))</f>
        <v>0</v>
      </c>
    </row>
    <row r="45" spans="1:10" ht="15" customHeight="1">
      <c r="A45" s="13">
        <v>41</v>
      </c>
      <c r="B45" s="19" t="s">
        <v>118</v>
      </c>
      <c r="C45" s="19" t="s">
        <v>119</v>
      </c>
      <c r="D45" s="13" t="s">
        <v>20</v>
      </c>
      <c r="E45" s="19" t="s">
        <v>120</v>
      </c>
      <c r="F45" s="14">
        <v>0.03428240740740741</v>
      </c>
      <c r="G45" s="14">
        <v>0.03428240740740741</v>
      </c>
      <c r="H45" s="13" t="str">
        <f t="shared" si="2"/>
        <v>4.56/km</v>
      </c>
      <c r="I45" s="14">
        <f t="shared" si="3"/>
        <v>0.009976851851851851</v>
      </c>
      <c r="J45" s="14">
        <f>G45-INDEX($G$5:$G$177,MATCH(D45,$D$5:$D$177,0))</f>
        <v>0.009525462962962965</v>
      </c>
    </row>
    <row r="46" spans="1:10" ht="15" customHeight="1">
      <c r="A46" s="13">
        <v>42</v>
      </c>
      <c r="B46" s="19" t="s">
        <v>121</v>
      </c>
      <c r="C46" s="19" t="s">
        <v>122</v>
      </c>
      <c r="D46" s="13" t="s">
        <v>98</v>
      </c>
      <c r="E46" s="19" t="s">
        <v>61</v>
      </c>
      <c r="F46" s="14">
        <v>0.03579861111111111</v>
      </c>
      <c r="G46" s="14">
        <v>0.03579861111111111</v>
      </c>
      <c r="H46" s="13" t="str">
        <f t="shared" si="2"/>
        <v>5.09/km</v>
      </c>
      <c r="I46" s="14">
        <f t="shared" si="3"/>
        <v>0.011493055555555552</v>
      </c>
      <c r="J46" s="14">
        <f>G46-INDEX($G$5:$G$177,MATCH(D46,$D$5:$D$177,0))</f>
        <v>0.004178240740740739</v>
      </c>
    </row>
    <row r="47" spans="1:10" ht="15" customHeight="1">
      <c r="A47" s="21">
        <v>43</v>
      </c>
      <c r="B47" s="25" t="s">
        <v>123</v>
      </c>
      <c r="C47" s="25" t="s">
        <v>94</v>
      </c>
      <c r="D47" s="21" t="s">
        <v>124</v>
      </c>
      <c r="E47" s="25" t="s">
        <v>153</v>
      </c>
      <c r="F47" s="22">
        <v>0.03579861111111111</v>
      </c>
      <c r="G47" s="22">
        <v>0.03579861111111111</v>
      </c>
      <c r="H47" s="21" t="str">
        <f t="shared" si="2"/>
        <v>5.09/km</v>
      </c>
      <c r="I47" s="22">
        <f t="shared" si="3"/>
        <v>0.011493055555555552</v>
      </c>
      <c r="J47" s="22">
        <f>G47-INDEX($G$5:$G$177,MATCH(D47,$D$5:$D$177,0))</f>
        <v>0</v>
      </c>
    </row>
    <row r="48" spans="1:10" ht="15" customHeight="1">
      <c r="A48" s="13">
        <v>44</v>
      </c>
      <c r="B48" s="19" t="s">
        <v>125</v>
      </c>
      <c r="C48" s="19" t="s">
        <v>126</v>
      </c>
      <c r="D48" s="13" t="s">
        <v>53</v>
      </c>
      <c r="E48" s="19" t="s">
        <v>61</v>
      </c>
      <c r="F48" s="14">
        <v>0.037071759259259256</v>
      </c>
      <c r="G48" s="14">
        <v>0.037071759259259256</v>
      </c>
      <c r="H48" s="13" t="str">
        <f t="shared" si="2"/>
        <v>5.20/km</v>
      </c>
      <c r="I48" s="14">
        <f t="shared" si="3"/>
        <v>0.0127662037037037</v>
      </c>
      <c r="J48" s="14">
        <f>G48-INDEX($G$5:$G$177,MATCH(D48,$D$5:$D$177,0))</f>
        <v>0.008738425925925924</v>
      </c>
    </row>
    <row r="49" spans="1:10" ht="15" customHeight="1">
      <c r="A49" s="13">
        <v>45</v>
      </c>
      <c r="B49" s="19" t="s">
        <v>127</v>
      </c>
      <c r="C49" s="19" t="s">
        <v>128</v>
      </c>
      <c r="D49" s="13" t="s">
        <v>20</v>
      </c>
      <c r="E49" s="19" t="s">
        <v>129</v>
      </c>
      <c r="F49" s="14">
        <v>0.037071759259259256</v>
      </c>
      <c r="G49" s="14">
        <v>0.037071759259259256</v>
      </c>
      <c r="H49" s="13" t="str">
        <f t="shared" si="2"/>
        <v>5.20/km</v>
      </c>
      <c r="I49" s="14">
        <f t="shared" si="3"/>
        <v>0.0127662037037037</v>
      </c>
      <c r="J49" s="14">
        <f>G49-INDEX($G$5:$G$177,MATCH(D49,$D$5:$D$177,0))</f>
        <v>0.012314814814814813</v>
      </c>
    </row>
    <row r="50" spans="1:10" ht="15" customHeight="1">
      <c r="A50" s="13">
        <v>46</v>
      </c>
      <c r="B50" s="19" t="s">
        <v>130</v>
      </c>
      <c r="C50" s="19" t="s">
        <v>131</v>
      </c>
      <c r="D50" s="13" t="s">
        <v>132</v>
      </c>
      <c r="E50" s="19" t="s">
        <v>133</v>
      </c>
      <c r="F50" s="14">
        <v>0.03799768518518518</v>
      </c>
      <c r="G50" s="14">
        <v>0.03799768518518518</v>
      </c>
      <c r="H50" s="13" t="str">
        <f t="shared" si="2"/>
        <v>5.28/km</v>
      </c>
      <c r="I50" s="14">
        <f t="shared" si="3"/>
        <v>0.013692129629629627</v>
      </c>
      <c r="J50" s="14">
        <f>G50-INDEX($G$5:$G$177,MATCH(D50,$D$5:$D$177,0))</f>
        <v>0</v>
      </c>
    </row>
    <row r="51" spans="1:10" ht="15" customHeight="1">
      <c r="A51" s="13">
        <v>47</v>
      </c>
      <c r="B51" s="19" t="s">
        <v>134</v>
      </c>
      <c r="C51" s="19" t="s">
        <v>135</v>
      </c>
      <c r="D51" s="13" t="s">
        <v>108</v>
      </c>
      <c r="E51" s="19" t="s">
        <v>41</v>
      </c>
      <c r="F51" s="14">
        <v>0.038356481481481484</v>
      </c>
      <c r="G51" s="14">
        <v>0.038356481481481484</v>
      </c>
      <c r="H51" s="13" t="str">
        <f t="shared" si="2"/>
        <v>5.31/km</v>
      </c>
      <c r="I51" s="14">
        <f t="shared" si="3"/>
        <v>0.014050925925925929</v>
      </c>
      <c r="J51" s="14">
        <f>G51-INDEX($G$5:$G$177,MATCH(D51,$D$5:$D$177,0))</f>
        <v>0.006030092592592601</v>
      </c>
    </row>
    <row r="52" spans="1:10" ht="15" customHeight="1">
      <c r="A52" s="13">
        <v>48</v>
      </c>
      <c r="B52" s="19" t="s">
        <v>136</v>
      </c>
      <c r="C52" s="19" t="s">
        <v>137</v>
      </c>
      <c r="D52" s="13" t="s">
        <v>124</v>
      </c>
      <c r="E52" s="19" t="s">
        <v>138</v>
      </c>
      <c r="F52" s="14">
        <v>0.039467592592592596</v>
      </c>
      <c r="G52" s="14">
        <v>0.039467592592592596</v>
      </c>
      <c r="H52" s="13" t="str">
        <f t="shared" si="2"/>
        <v>5.41/km</v>
      </c>
      <c r="I52" s="14">
        <f t="shared" si="3"/>
        <v>0.01516203703703704</v>
      </c>
      <c r="J52" s="14">
        <f>G52-INDEX($G$5:$G$177,MATCH(D52,$D$5:$D$177,0))</f>
        <v>0.0036689814814814883</v>
      </c>
    </row>
    <row r="53" spans="1:10" ht="15" customHeight="1">
      <c r="A53" s="13">
        <v>49</v>
      </c>
      <c r="B53" s="19" t="s">
        <v>54</v>
      </c>
      <c r="C53" s="19" t="s">
        <v>122</v>
      </c>
      <c r="D53" s="13" t="s">
        <v>108</v>
      </c>
      <c r="E53" s="19" t="s">
        <v>61</v>
      </c>
      <c r="F53" s="14">
        <v>0.039942129629629626</v>
      </c>
      <c r="G53" s="14">
        <v>0.039942129629629626</v>
      </c>
      <c r="H53" s="13" t="str">
        <f t="shared" si="2"/>
        <v>5.45/km</v>
      </c>
      <c r="I53" s="14">
        <f t="shared" si="3"/>
        <v>0.01563657407407407</v>
      </c>
      <c r="J53" s="14">
        <f>G53-INDEX($G$5:$G$177,MATCH(D53,$D$5:$D$177,0))</f>
        <v>0.007615740740740742</v>
      </c>
    </row>
    <row r="54" spans="1:10" ht="15" customHeight="1">
      <c r="A54" s="13">
        <v>50</v>
      </c>
      <c r="B54" s="19" t="s">
        <v>139</v>
      </c>
      <c r="C54" s="19" t="s">
        <v>140</v>
      </c>
      <c r="D54" s="13" t="s">
        <v>117</v>
      </c>
      <c r="E54" s="19" t="s">
        <v>44</v>
      </c>
      <c r="F54" s="14">
        <v>0.040358796296296295</v>
      </c>
      <c r="G54" s="14">
        <v>0.040358796296296295</v>
      </c>
      <c r="H54" s="13" t="str">
        <f t="shared" si="2"/>
        <v>5.49/km</v>
      </c>
      <c r="I54" s="14">
        <f t="shared" si="3"/>
        <v>0.01605324074074074</v>
      </c>
      <c r="J54" s="14">
        <f>G54-INDEX($G$5:$G$177,MATCH(D54,$D$5:$D$177,0))</f>
        <v>0.006354166666666668</v>
      </c>
    </row>
    <row r="55" spans="1:10" ht="15" customHeight="1">
      <c r="A55" s="13">
        <v>51</v>
      </c>
      <c r="B55" s="19" t="s">
        <v>141</v>
      </c>
      <c r="C55" s="19" t="s">
        <v>16</v>
      </c>
      <c r="D55" s="13" t="s">
        <v>117</v>
      </c>
      <c r="E55" s="19" t="s">
        <v>61</v>
      </c>
      <c r="F55" s="14">
        <v>0.041157407407407406</v>
      </c>
      <c r="G55" s="14">
        <v>0.041157407407407406</v>
      </c>
      <c r="H55" s="13" t="str">
        <f t="shared" si="2"/>
        <v>5.56/km</v>
      </c>
      <c r="I55" s="14">
        <f t="shared" si="3"/>
        <v>0.01685185185185185</v>
      </c>
      <c r="J55" s="14">
        <f>G55-INDEX($G$5:$G$177,MATCH(D55,$D$5:$D$177,0))</f>
        <v>0.007152777777777779</v>
      </c>
    </row>
    <row r="56" spans="1:10" ht="15" customHeight="1">
      <c r="A56" s="13">
        <v>52</v>
      </c>
      <c r="B56" s="19" t="s">
        <v>142</v>
      </c>
      <c r="C56" s="19" t="s">
        <v>143</v>
      </c>
      <c r="D56" s="13" t="s">
        <v>144</v>
      </c>
      <c r="E56" s="19" t="s">
        <v>129</v>
      </c>
      <c r="F56" s="14">
        <v>0.045370370370370366</v>
      </c>
      <c r="G56" s="14">
        <v>0.045370370370370366</v>
      </c>
      <c r="H56" s="13" t="str">
        <f t="shared" si="2"/>
        <v>6.32/km</v>
      </c>
      <c r="I56" s="14">
        <f t="shared" si="3"/>
        <v>0.02106481481481481</v>
      </c>
      <c r="J56" s="14">
        <f>G56-INDEX($G$5:$G$177,MATCH(D56,$D$5:$D$177,0))</f>
        <v>0</v>
      </c>
    </row>
    <row r="57" spans="1:10" ht="15" customHeight="1">
      <c r="A57" s="13">
        <v>53</v>
      </c>
      <c r="B57" s="19" t="s">
        <v>145</v>
      </c>
      <c r="C57" s="19" t="s">
        <v>113</v>
      </c>
      <c r="D57" s="13" t="s">
        <v>124</v>
      </c>
      <c r="E57" s="19" t="s">
        <v>74</v>
      </c>
      <c r="F57" s="14">
        <v>0.04564814814814815</v>
      </c>
      <c r="G57" s="14">
        <v>0.04564814814814815</v>
      </c>
      <c r="H57" s="13" t="str">
        <f t="shared" si="2"/>
        <v>6.34/km</v>
      </c>
      <c r="I57" s="14">
        <f t="shared" si="3"/>
        <v>0.021342592592592597</v>
      </c>
      <c r="J57" s="14">
        <f>G57-INDEX($G$5:$G$177,MATCH(D57,$D$5:$D$177,0))</f>
        <v>0.009849537037037046</v>
      </c>
    </row>
    <row r="58" spans="1:10" ht="15" customHeight="1">
      <c r="A58" s="13">
        <v>54</v>
      </c>
      <c r="B58" s="19" t="s">
        <v>146</v>
      </c>
      <c r="C58" s="19" t="s">
        <v>147</v>
      </c>
      <c r="D58" s="13" t="s">
        <v>108</v>
      </c>
      <c r="E58" s="19" t="s">
        <v>81</v>
      </c>
      <c r="F58" s="14">
        <v>0.05291666666666667</v>
      </c>
      <c r="G58" s="14">
        <v>0.05291666666666667</v>
      </c>
      <c r="H58" s="13" t="str">
        <f t="shared" si="2"/>
        <v>7.37/km</v>
      </c>
      <c r="I58" s="14">
        <f t="shared" si="3"/>
        <v>0.02861111111111111</v>
      </c>
      <c r="J58" s="14">
        <f>G58-INDEX($G$5:$G$177,MATCH(D58,$D$5:$D$177,0))</f>
        <v>0.020590277777777784</v>
      </c>
    </row>
    <row r="59" spans="1:10" ht="15" customHeight="1">
      <c r="A59" s="17">
        <v>55</v>
      </c>
      <c r="B59" s="20" t="s">
        <v>148</v>
      </c>
      <c r="C59" s="20" t="s">
        <v>149</v>
      </c>
      <c r="D59" s="17" t="s">
        <v>53</v>
      </c>
      <c r="E59" s="20" t="s">
        <v>81</v>
      </c>
      <c r="F59" s="16">
        <v>0.055567129629629626</v>
      </c>
      <c r="G59" s="16">
        <v>0.055567129629629626</v>
      </c>
      <c r="H59" s="17" t="str">
        <f t="shared" si="2"/>
        <v>8.00/km</v>
      </c>
      <c r="I59" s="16">
        <f t="shared" si="3"/>
        <v>0.03126157407407407</v>
      </c>
      <c r="J59" s="16">
        <f>G59-INDEX($G$5:$G$177,MATCH(D59,$D$5:$D$177,0))</f>
        <v>0.027233796296296294</v>
      </c>
    </row>
  </sheetData>
  <sheetProtection/>
  <autoFilter ref="A4:J5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Notturna dei Ceri</v>
      </c>
      <c r="B1" s="32"/>
      <c r="C1" s="33"/>
    </row>
    <row r="2" spans="1:3" ht="24" customHeight="1">
      <c r="A2" s="29" t="str">
        <f>Individuale!A2</f>
        <v>5ª edizione</v>
      </c>
      <c r="B2" s="29"/>
      <c r="C2" s="29"/>
    </row>
    <row r="3" spans="1:3" ht="24" customHeight="1">
      <c r="A3" s="34" t="str">
        <f>Individuale!A3</f>
        <v>Rieti (RI) Italia - Domenica 22/06/2014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61</v>
      </c>
      <c r="C5" s="26">
        <v>7</v>
      </c>
    </row>
    <row r="6" spans="1:3" ht="15" customHeight="1">
      <c r="A6" s="13">
        <v>2</v>
      </c>
      <c r="B6" s="19" t="s">
        <v>81</v>
      </c>
      <c r="C6" s="23">
        <v>6</v>
      </c>
    </row>
    <row r="7" spans="1:3" ht="15" customHeight="1">
      <c r="A7" s="13">
        <v>3</v>
      </c>
      <c r="B7" s="19" t="s">
        <v>72</v>
      </c>
      <c r="C7" s="23">
        <v>5</v>
      </c>
    </row>
    <row r="8" spans="1:3" ht="15" customHeight="1">
      <c r="A8" s="13">
        <v>4</v>
      </c>
      <c r="B8" s="19" t="s">
        <v>41</v>
      </c>
      <c r="C8" s="23">
        <v>5</v>
      </c>
    </row>
    <row r="9" spans="1:3" ht="15" customHeight="1">
      <c r="A9" s="13">
        <v>5</v>
      </c>
      <c r="B9" s="19" t="s">
        <v>32</v>
      </c>
      <c r="C9" s="23">
        <v>4</v>
      </c>
    </row>
    <row r="10" spans="1:3" ht="15" customHeight="1">
      <c r="A10" s="13">
        <v>6</v>
      </c>
      <c r="B10" s="19" t="s">
        <v>46</v>
      </c>
      <c r="C10" s="23">
        <v>3</v>
      </c>
    </row>
    <row r="11" spans="1:3" ht="15" customHeight="1">
      <c r="A11" s="13">
        <v>7</v>
      </c>
      <c r="B11" s="19" t="s">
        <v>25</v>
      </c>
      <c r="C11" s="23">
        <v>3</v>
      </c>
    </row>
    <row r="12" spans="1:3" ht="15" customHeight="1">
      <c r="A12" s="13">
        <v>8</v>
      </c>
      <c r="B12" s="19" t="s">
        <v>44</v>
      </c>
      <c r="C12" s="23">
        <v>2</v>
      </c>
    </row>
    <row r="13" spans="1:3" ht="15" customHeight="1">
      <c r="A13" s="13">
        <v>9</v>
      </c>
      <c r="B13" s="19" t="s">
        <v>74</v>
      </c>
      <c r="C13" s="23">
        <v>2</v>
      </c>
    </row>
    <row r="14" spans="1:3" ht="15" customHeight="1">
      <c r="A14" s="13">
        <v>10</v>
      </c>
      <c r="B14" s="19" t="s">
        <v>129</v>
      </c>
      <c r="C14" s="23">
        <v>2</v>
      </c>
    </row>
    <row r="15" spans="1:3" ht="15" customHeight="1">
      <c r="A15" s="21">
        <v>11</v>
      </c>
      <c r="B15" s="25" t="s">
        <v>153</v>
      </c>
      <c r="C15" s="27">
        <v>1</v>
      </c>
    </row>
    <row r="16" spans="1:3" ht="15" customHeight="1">
      <c r="A16" s="13">
        <v>12</v>
      </c>
      <c r="B16" s="19" t="s">
        <v>64</v>
      </c>
      <c r="C16" s="23">
        <v>1</v>
      </c>
    </row>
    <row r="17" spans="1:3" ht="15" customHeight="1">
      <c r="A17" s="13">
        <v>13</v>
      </c>
      <c r="B17" s="19" t="s">
        <v>21</v>
      </c>
      <c r="C17" s="23">
        <v>1</v>
      </c>
    </row>
    <row r="18" spans="1:3" ht="15" customHeight="1">
      <c r="A18" s="13">
        <v>14</v>
      </c>
      <c r="B18" s="19" t="s">
        <v>56</v>
      </c>
      <c r="C18" s="23">
        <v>1</v>
      </c>
    </row>
    <row r="19" spans="1:3" ht="15" customHeight="1">
      <c r="A19" s="13">
        <v>15</v>
      </c>
      <c r="B19" s="19" t="s">
        <v>88</v>
      </c>
      <c r="C19" s="23">
        <v>1</v>
      </c>
    </row>
    <row r="20" spans="1:3" ht="15" customHeight="1">
      <c r="A20" s="13">
        <v>16</v>
      </c>
      <c r="B20" s="19" t="s">
        <v>138</v>
      </c>
      <c r="C20" s="23">
        <v>1</v>
      </c>
    </row>
    <row r="21" spans="1:3" ht="15" customHeight="1">
      <c r="A21" s="13">
        <v>17</v>
      </c>
      <c r="B21" s="19" t="s">
        <v>114</v>
      </c>
      <c r="C21" s="23">
        <v>1</v>
      </c>
    </row>
    <row r="22" spans="1:3" ht="15" customHeight="1">
      <c r="A22" s="13">
        <v>18</v>
      </c>
      <c r="B22" s="19" t="s">
        <v>69</v>
      </c>
      <c r="C22" s="23">
        <v>1</v>
      </c>
    </row>
    <row r="23" spans="1:3" ht="15" customHeight="1">
      <c r="A23" s="13">
        <v>19</v>
      </c>
      <c r="B23" s="19" t="s">
        <v>133</v>
      </c>
      <c r="C23" s="23">
        <v>1</v>
      </c>
    </row>
    <row r="24" spans="1:3" ht="15" customHeight="1">
      <c r="A24" s="13">
        <v>20</v>
      </c>
      <c r="B24" s="19" t="s">
        <v>29</v>
      </c>
      <c r="C24" s="23">
        <v>1</v>
      </c>
    </row>
    <row r="25" spans="1:3" ht="15" customHeight="1">
      <c r="A25" s="13">
        <v>21</v>
      </c>
      <c r="B25" s="19" t="s">
        <v>85</v>
      </c>
      <c r="C25" s="23">
        <v>1</v>
      </c>
    </row>
    <row r="26" spans="1:3" ht="15" customHeight="1">
      <c r="A26" s="13">
        <v>22</v>
      </c>
      <c r="B26" s="19" t="s">
        <v>101</v>
      </c>
      <c r="C26" s="23">
        <v>1</v>
      </c>
    </row>
    <row r="27" spans="1:3" ht="15" customHeight="1">
      <c r="A27" s="13">
        <v>23</v>
      </c>
      <c r="B27" s="19" t="s">
        <v>14</v>
      </c>
      <c r="C27" s="23">
        <v>1</v>
      </c>
    </row>
    <row r="28" spans="1:3" ht="15" customHeight="1">
      <c r="A28" s="13">
        <v>24</v>
      </c>
      <c r="B28" s="19" t="s">
        <v>17</v>
      </c>
      <c r="C28" s="23">
        <v>1</v>
      </c>
    </row>
    <row r="29" spans="1:3" ht="15" customHeight="1">
      <c r="A29" s="13">
        <v>25</v>
      </c>
      <c r="B29" s="19" t="s">
        <v>120</v>
      </c>
      <c r="C29" s="23">
        <v>1</v>
      </c>
    </row>
    <row r="30" spans="1:3" ht="15" customHeight="1">
      <c r="A30" s="17">
        <v>26</v>
      </c>
      <c r="B30" s="20" t="s">
        <v>95</v>
      </c>
      <c r="C30" s="24">
        <v>1</v>
      </c>
    </row>
    <row r="31" ht="12.75">
      <c r="C31" s="2">
        <f>SUM(C5:C30)</f>
        <v>55</v>
      </c>
    </row>
  </sheetData>
  <sheetProtection/>
  <autoFilter ref="A4:C5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2014-06-23T13:25:50Z</dcterms:modified>
  <cp:category/>
  <cp:version/>
  <cp:contentType/>
  <cp:contentStatus/>
</cp:coreProperties>
</file>