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'Individuale'!$A$4:$I$99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<sst xmlns="http://schemas.openxmlformats.org/spreadsheetml/2006/main" count="341" uniqueCount="168">
  <si>
    <t>OSTIA RUNNER</t>
  </si>
  <si>
    <t>FERRERO VINCENZO</t>
  </si>
  <si>
    <t>G-50 M</t>
  </si>
  <si>
    <t>FERRERO ALBA</t>
  </si>
  <si>
    <t>PAGANELLI MATTEO</t>
  </si>
  <si>
    <t>B-25 M</t>
  </si>
  <si>
    <t>UISP CHIANCIANO</t>
  </si>
  <si>
    <t>MANNORI FULVIO</t>
  </si>
  <si>
    <t>G.S. CITTA' DI GENOVA</t>
  </si>
  <si>
    <t>PAGANELLI ALESSANDRO</t>
  </si>
  <si>
    <t>MEIATTINI MASSIMO</t>
  </si>
  <si>
    <t>D-35 M</t>
  </si>
  <si>
    <t>LA CHIANINA RUNNER</t>
  </si>
  <si>
    <t>PENNELLA GIUSEPPE</t>
  </si>
  <si>
    <t>H-55 M</t>
  </si>
  <si>
    <t>LANDUCCI VITTORIO</t>
  </si>
  <si>
    <t>IL CAMPINO</t>
  </si>
  <si>
    <t>MENCACCI GIANNI</t>
  </si>
  <si>
    <t>F-45 M</t>
  </si>
  <si>
    <t>ATL. SINALUNGA</t>
  </si>
  <si>
    <t>CIRAVEGNA MARCO</t>
  </si>
  <si>
    <t>CASSINELLI GIOVANNI</t>
  </si>
  <si>
    <t>A-20 M</t>
  </si>
  <si>
    <t>SANTOPONTE DANILO</t>
  </si>
  <si>
    <t>E-40 M</t>
  </si>
  <si>
    <t>NENCI MASSIMILIANO</t>
  </si>
  <si>
    <t>MAGLIOZZI ALESSANDRO</t>
  </si>
  <si>
    <t>COPETA CLAUDIO</t>
  </si>
  <si>
    <t>C-30 M</t>
  </si>
  <si>
    <t>ATL. REBO GUSSAGO</t>
  </si>
  <si>
    <t>CLARICHETTI MAURO</t>
  </si>
  <si>
    <t>TORRE DEL MANGIA</t>
  </si>
  <si>
    <t>POMPINI CORRADO</t>
  </si>
  <si>
    <t>POL. SAN DONNINO</t>
  </si>
  <si>
    <t>GARGIONI VINCENZO</t>
  </si>
  <si>
    <t>LIBERO</t>
  </si>
  <si>
    <t>MAZZOLI MARCO</t>
  </si>
  <si>
    <t>FE' MARCO</t>
  </si>
  <si>
    <t>BADUINO GIANFRANCO</t>
  </si>
  <si>
    <t>I-60 M</t>
  </si>
  <si>
    <t>GERMINARIO STEFANO</t>
  </si>
  <si>
    <t>POD. CANUSIUM BARI</t>
  </si>
  <si>
    <t>CENCI MAURIZIO</t>
  </si>
  <si>
    <t>SPIRITO TRAIL</t>
  </si>
  <si>
    <t>MAZZINI IURY</t>
  </si>
  <si>
    <t>MANCINI MICHELE</t>
  </si>
  <si>
    <t>PELLEGRINI ALESSANDRO</t>
  </si>
  <si>
    <t>MONISTERI FRANCESCO</t>
  </si>
  <si>
    <t>UISP ABBADIA S.S.</t>
  </si>
  <si>
    <t>SASSETTI FEDERICO</t>
  </si>
  <si>
    <t>CRAL MPS</t>
  </si>
  <si>
    <t>MILIGHETTI OMAR</t>
  </si>
  <si>
    <t>BOSSI FRANCO</t>
  </si>
  <si>
    <t>L-65 M</t>
  </si>
  <si>
    <t>NERI WILLIAM</t>
  </si>
  <si>
    <t>POL.CASTELFRANCO</t>
  </si>
  <si>
    <t>GERMINARIO GIUSEPPE</t>
  </si>
  <si>
    <t>QUAGLIA ROBERTO</t>
  </si>
  <si>
    <t>SANARELLI NICOLETTA</t>
  </si>
  <si>
    <t>E-40 F</t>
  </si>
  <si>
    <t>RUSSO LUCA</t>
  </si>
  <si>
    <t>AMBROGINI ORIETTA</t>
  </si>
  <si>
    <t>POD. SAMMAURESE</t>
  </si>
  <si>
    <t>CESARETTI LAURO</t>
  </si>
  <si>
    <t>CAPPUCCINI 1972</t>
  </si>
  <si>
    <t>NOFRONI MASSIMILIANO</t>
  </si>
  <si>
    <t>TROVATO RICCARDO</t>
  </si>
  <si>
    <t>LBM ROMA</t>
  </si>
  <si>
    <t>MENCHETTI ADRIANO</t>
  </si>
  <si>
    <t>BONA DAVID LUCA</t>
  </si>
  <si>
    <t>AS VILLA PAMPHILI</t>
  </si>
  <si>
    <t>CESARETTI ERIKA</t>
  </si>
  <si>
    <t>B-25 F</t>
  </si>
  <si>
    <t>FINESCHI ROBERTO</t>
  </si>
  <si>
    <t>IL GREGGE RIBELLE</t>
  </si>
  <si>
    <t>MENCONI ANTONELLO</t>
  </si>
  <si>
    <t>CDP GROUP PERUGINA</t>
  </si>
  <si>
    <t>BACCARO GIUSEPPE</t>
  </si>
  <si>
    <t>ROSSI ADURNO</t>
  </si>
  <si>
    <t>POLLARINI PAOLO</t>
  </si>
  <si>
    <t>BARDELLI LUCA</t>
  </si>
  <si>
    <t>RISANI SANDRO</t>
  </si>
  <si>
    <t>MENGHI NINO</t>
  </si>
  <si>
    <t>N-75 M</t>
  </si>
  <si>
    <t>ATL. RAVENNA</t>
  </si>
  <si>
    <t>GROSSO CARLO</t>
  </si>
  <si>
    <t>M-70 M</t>
  </si>
  <si>
    <t>CASARETTO LUCA</t>
  </si>
  <si>
    <t>POD. PERALTO</t>
  </si>
  <si>
    <t>NOVA GIANBASILIO</t>
  </si>
  <si>
    <t>LA MICHETTA</t>
  </si>
  <si>
    <t>CASSAMALLY MEG</t>
  </si>
  <si>
    <t>MARTINO FRANCESCO</t>
  </si>
  <si>
    <t>FARNETANI LIVIO</t>
  </si>
  <si>
    <t>BIANCHI LORENZO</t>
  </si>
  <si>
    <t>R. VALENTI</t>
  </si>
  <si>
    <t>CEPPI AGOSTINO</t>
  </si>
  <si>
    <t>ENDAS 289</t>
  </si>
  <si>
    <t>BARTOLINI SERGIO</t>
  </si>
  <si>
    <t>CASTROVILLARI</t>
  </si>
  <si>
    <t>TIEZZI MASSIMO</t>
  </si>
  <si>
    <t>RIZZO ODONE</t>
  </si>
  <si>
    <t>BIAGIONI GIORGIO</t>
  </si>
  <si>
    <t>MARCIATORI BARGA</t>
  </si>
  <si>
    <t>FRANCESCHINI STEFANO</t>
  </si>
  <si>
    <t>GP BOMPANI FERRARA</t>
  </si>
  <si>
    <t>PASCERI SERENA</t>
  </si>
  <si>
    <t>CIOLI KATIA</t>
  </si>
  <si>
    <t>MICCOLI MICHELE</t>
  </si>
  <si>
    <t>COPETA PIERINO</t>
  </si>
  <si>
    <t>GS DUCOS</t>
  </si>
  <si>
    <t>NOFRONI GRETA</t>
  </si>
  <si>
    <t>A-20 F</t>
  </si>
  <si>
    <t>GRILLI GRAZIANO</t>
  </si>
  <si>
    <t>MARTELLO FABIO</t>
  </si>
  <si>
    <t>FIORINI LUCIANO</t>
  </si>
  <si>
    <t>MASINI IVO</t>
  </si>
  <si>
    <t>SAN GIULIANO TERME</t>
  </si>
  <si>
    <t>NERI GIULIANO</t>
  </si>
  <si>
    <t>GOLVELLI GIOVANNI</t>
  </si>
  <si>
    <t>ROSSI BIAGIO</t>
  </si>
  <si>
    <t>ATL. VARAZZE</t>
  </si>
  <si>
    <t>PELLEGRINI ANTONIETTA</t>
  </si>
  <si>
    <t>H-55 F</t>
  </si>
  <si>
    <t>TIBERTI FRANCESCA ROMANA</t>
  </si>
  <si>
    <t>F-45 F</t>
  </si>
  <si>
    <t>TAGLIENTE PAOLA</t>
  </si>
  <si>
    <t>BENVENUTI PIERINO</t>
  </si>
  <si>
    <t>GS MAIANO</t>
  </si>
  <si>
    <t>BARBARITO GIOVANNI</t>
  </si>
  <si>
    <t>MARIANO RENATO</t>
  </si>
  <si>
    <t>IANFASCIA ANTONIO</t>
  </si>
  <si>
    <t>GIURATI</t>
  </si>
  <si>
    <t>VILLARDI FRANCO</t>
  </si>
  <si>
    <t>DI SIENA GIUSEPPE</t>
  </si>
  <si>
    <t>CAPPA DOMENICO</t>
  </si>
  <si>
    <t>MASSINI CARLA</t>
  </si>
  <si>
    <t>POD. WINNER</t>
  </si>
  <si>
    <t>FONTANA PIETRO</t>
  </si>
  <si>
    <t>BORGONCINO CRISTINA</t>
  </si>
  <si>
    <t>G-50 F</t>
  </si>
  <si>
    <t>SIENARUNNERS</t>
  </si>
  <si>
    <t>BARBIERI LAURA</t>
  </si>
  <si>
    <t>I-60 F</t>
  </si>
  <si>
    <t>MEACCI FAUSTO</t>
  </si>
  <si>
    <t>CAPUTO VITTORIO</t>
  </si>
  <si>
    <t>NAPOLI ANNA</t>
  </si>
  <si>
    <t>BATTILANI LORELLA</t>
  </si>
  <si>
    <t>POD. MADONNINA</t>
  </si>
  <si>
    <t>CAGNETTA TERESA</t>
  </si>
  <si>
    <t>ROSATI GIUSEPPE</t>
  </si>
  <si>
    <t>LA CAVA ANTONIO</t>
  </si>
  <si>
    <t>Giro della Valdorcia</t>
  </si>
  <si>
    <t>1ª Tappa</t>
  </si>
  <si>
    <t>Poggiardelli (SI) Italia - Lunedì 10/06/2013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</si>
  <si>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</si>
  <si>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</si>
  <si>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</si>
  <si>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</si>
  <si>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</si>
  <si>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</si>
  <si>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</si>
  <si>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</si>
  <si>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</si>
  <si>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</si>
  <si>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</si>
  <si>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A.S.D. PODISTICA SOLIDARIETA'</t>
  </si>
  <si>
    <t>MILANO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</si>
</sst>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9" fillId="4" borderId="10" xfId="0" applyFont="1" applyFill="1" applyBorder="1" applyAlignment="1">
      <alignment vertical="center"/>
    </xf>
    <xf numFmtId="0" fontId="9" fillId="4" borderId="11" xfId="0" applyFont="1" applyFill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workbookViewId="0" topLeftCell="A1">
      <pane ySplit="4" topLeftCell="BM5" activePane="bottomLeft" state="frozen"/>
      <selection pane="topLeft" activeCell="A1" sqref="A1"/>
      <selection pane="bottomLeft" activeCell="E73" sqref="E73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3" t="s">
        <v>152</v>
      </c>
      <c r="B1" s="33"/>
      <c r="C1" s="33"/>
      <c r="D1" s="33"/>
      <c r="E1" s="33"/>
      <c r="F1" s="33"/>
      <c r="G1" s="33"/>
      <c r="H1" s="33"/>
      <c r="I1" s="33"/>
    </row>
    <row r="2" spans="1:9" ht="24" customHeight="1">
      <c r="A2" s="34" t="s">
        <v>153</v>
      </c>
      <c r="B2" s="34"/>
      <c r="C2" s="34"/>
      <c r="D2" s="34"/>
      <c r="E2" s="34"/>
      <c r="F2" s="34"/>
      <c r="G2" s="34"/>
      <c r="H2" s="34"/>
      <c r="I2" s="34"/>
    </row>
    <row r="3" spans="1:9" ht="24" customHeight="1">
      <c r="A3" s="35" t="s">
        <v>154</v>
      </c>
      <c r="B3" s="35"/>
      <c r="C3" s="35"/>
      <c r="D3" s="35"/>
      <c r="E3" s="35"/>
      <c r="F3" s="35"/>
      <c r="G3" s="35"/>
      <c r="H3" s="3" t="s">
        <v>156</v>
      </c>
      <c r="I3" s="4">
        <v>9</v>
      </c>
    </row>
    <row r="4" spans="1:9" ht="37.5" customHeight="1">
      <c r="A4" s="5" t="s">
        <v>157</v>
      </c>
      <c r="B4" s="6" t="s">
        <v>158</v>
      </c>
      <c r="C4" s="7" t="s">
        <v>159</v>
      </c>
      <c r="D4" s="7" t="s">
        <v>160</v>
      </c>
      <c r="E4" s="8" t="s">
        <v>161</v>
      </c>
      <c r="F4" s="7" t="s">
        <v>162</v>
      </c>
      <c r="G4" s="7" t="s">
        <v>163</v>
      </c>
      <c r="H4" s="9" t="s">
        <v>164</v>
      </c>
      <c r="I4" s="9" t="s">
        <v>165</v>
      </c>
    </row>
    <row r="5" spans="1:9" s="13" customFormat="1" ht="15" customHeight="1">
      <c r="A5" s="10">
        <v>1</v>
      </c>
      <c r="B5" s="39" t="s">
        <v>4</v>
      </c>
      <c r="C5" s="40"/>
      <c r="D5" s="10" t="s">
        <v>5</v>
      </c>
      <c r="E5" s="11" t="s">
        <v>6</v>
      </c>
      <c r="F5" s="29">
        <v>0.027893518518518515</v>
      </c>
      <c r="G5" s="10" t="str">
        <f aca="true" t="shared" si="0" ref="G5:G68">TEXT(INT((HOUR(F5)*3600+MINUTE(F5)*60+SECOND(F5))/$I$3/60),"0")&amp;"."&amp;TEXT(MOD((HOUR(F5)*3600+MINUTE(F5)*60+SECOND(F5))/$I$3,60),"00")&amp;"/km"</f>
        <v>4.28/km</v>
      </c>
      <c r="H5" s="12">
        <f aca="true" t="shared" si="1" ref="H5:H28">F5-$F$5</f>
        <v>0</v>
      </c>
      <c r="I5" s="12">
        <f>F5-INDEX($F$5:$F$126,MATCH(D5,$D$5:$D$126,0))</f>
        <v>0</v>
      </c>
    </row>
    <row r="6" spans="1:9" s="13" customFormat="1" ht="15" customHeight="1">
      <c r="A6" s="14">
        <v>2</v>
      </c>
      <c r="B6" s="41" t="s">
        <v>1</v>
      </c>
      <c r="C6" s="42"/>
      <c r="D6" s="14" t="s">
        <v>2</v>
      </c>
      <c r="E6" s="15" t="s">
        <v>3</v>
      </c>
      <c r="F6" s="30">
        <v>0.027951388888888887</v>
      </c>
      <c r="G6" s="14" t="str">
        <f t="shared" si="0"/>
        <v>4.28/km</v>
      </c>
      <c r="H6" s="16">
        <f t="shared" si="1"/>
        <v>5.787037037037132E-05</v>
      </c>
      <c r="I6" s="16">
        <f>F6-INDEX($F$5:$F$126,MATCH(D6,$D$5:$D$126,0))</f>
        <v>0</v>
      </c>
    </row>
    <row r="7" spans="1:9" s="13" customFormat="1" ht="15" customHeight="1">
      <c r="A7" s="14">
        <v>3</v>
      </c>
      <c r="B7" s="41" t="s">
        <v>7</v>
      </c>
      <c r="C7" s="42"/>
      <c r="D7" s="14" t="s">
        <v>2</v>
      </c>
      <c r="E7" s="15" t="s">
        <v>8</v>
      </c>
      <c r="F7" s="30">
        <v>0.02837962962962963</v>
      </c>
      <c r="G7" s="14" t="str">
        <f t="shared" si="0"/>
        <v>4.32/km</v>
      </c>
      <c r="H7" s="16">
        <f t="shared" si="1"/>
        <v>0.00048611111111111424</v>
      </c>
      <c r="I7" s="16">
        <f>F7-INDEX($F$5:$F$126,MATCH(D7,$D$5:$D$126,0))</f>
        <v>0.0004282407407407429</v>
      </c>
    </row>
    <row r="8" spans="1:9" s="13" customFormat="1" ht="15" customHeight="1">
      <c r="A8" s="14">
        <v>4</v>
      </c>
      <c r="B8" s="41" t="s">
        <v>10</v>
      </c>
      <c r="C8" s="42"/>
      <c r="D8" s="14" t="s">
        <v>11</v>
      </c>
      <c r="E8" s="15" t="s">
        <v>12</v>
      </c>
      <c r="F8" s="30">
        <v>0.029699074074074072</v>
      </c>
      <c r="G8" s="14" t="str">
        <f t="shared" si="0"/>
        <v>4.45/km</v>
      </c>
      <c r="H8" s="16">
        <f t="shared" si="1"/>
        <v>0.0018055555555555568</v>
      </c>
      <c r="I8" s="16">
        <f>F8-INDEX($F$5:$F$126,MATCH(D8,$D$5:$D$126,0))</f>
        <v>0</v>
      </c>
    </row>
    <row r="9" spans="1:9" s="13" customFormat="1" ht="15" customHeight="1">
      <c r="A9" s="14">
        <v>5</v>
      </c>
      <c r="B9" s="41" t="s">
        <v>9</v>
      </c>
      <c r="C9" s="42"/>
      <c r="D9" s="14" t="s">
        <v>5</v>
      </c>
      <c r="E9" s="15" t="s">
        <v>6</v>
      </c>
      <c r="F9" s="30">
        <v>0.029849537037037036</v>
      </c>
      <c r="G9" s="14" t="str">
        <f t="shared" si="0"/>
        <v>4.47/km</v>
      </c>
      <c r="H9" s="16">
        <f t="shared" si="1"/>
        <v>0.00195601851851852</v>
      </c>
      <c r="I9" s="16">
        <f>F9-INDEX($F$5:$F$126,MATCH(D9,$D$5:$D$126,0))</f>
        <v>0.00195601851851852</v>
      </c>
    </row>
    <row r="10" spans="1:9" s="13" customFormat="1" ht="15" customHeight="1">
      <c r="A10" s="14">
        <v>6</v>
      </c>
      <c r="B10" s="41" t="s">
        <v>15</v>
      </c>
      <c r="C10" s="42"/>
      <c r="D10" s="14" t="s">
        <v>11</v>
      </c>
      <c r="E10" s="15" t="s">
        <v>16</v>
      </c>
      <c r="F10" s="30">
        <v>0.030162037037037032</v>
      </c>
      <c r="G10" s="14" t="str">
        <f t="shared" si="0"/>
        <v>4.50/km</v>
      </c>
      <c r="H10" s="16">
        <f t="shared" si="1"/>
        <v>0.002268518518518517</v>
      </c>
      <c r="I10" s="16">
        <f>F10-INDEX($F$5:$F$126,MATCH(D10,$D$5:$D$126,0))</f>
        <v>0.00046296296296296016</v>
      </c>
    </row>
    <row r="11" spans="1:9" s="13" customFormat="1" ht="15" customHeight="1">
      <c r="A11" s="14">
        <v>7</v>
      </c>
      <c r="B11" s="41" t="s">
        <v>13</v>
      </c>
      <c r="C11" s="42"/>
      <c r="D11" s="14" t="s">
        <v>14</v>
      </c>
      <c r="E11" s="15" t="s">
        <v>3</v>
      </c>
      <c r="F11" s="30">
        <v>0.0303125</v>
      </c>
      <c r="G11" s="14" t="str">
        <f t="shared" si="0"/>
        <v>4.51/km</v>
      </c>
      <c r="H11" s="16">
        <f t="shared" si="1"/>
        <v>0.0024189814814814838</v>
      </c>
      <c r="I11" s="16">
        <f>F11-INDEX($F$5:$F$126,MATCH(D11,$D$5:$D$126,0))</f>
        <v>0</v>
      </c>
    </row>
    <row r="12" spans="1:9" s="13" customFormat="1" ht="15" customHeight="1">
      <c r="A12" s="14">
        <v>8</v>
      </c>
      <c r="B12" s="41" t="s">
        <v>25</v>
      </c>
      <c r="C12" s="42"/>
      <c r="D12" s="14" t="s">
        <v>24</v>
      </c>
      <c r="E12" s="15" t="s">
        <v>16</v>
      </c>
      <c r="F12" s="30">
        <v>0.030601851851851852</v>
      </c>
      <c r="G12" s="14" t="str">
        <f t="shared" si="0"/>
        <v>4.54/km</v>
      </c>
      <c r="H12" s="16">
        <f t="shared" si="1"/>
        <v>0.002708333333333337</v>
      </c>
      <c r="I12" s="16">
        <f>F12-INDEX($F$5:$F$126,MATCH(D12,$D$5:$D$126,0))</f>
        <v>0</v>
      </c>
    </row>
    <row r="13" spans="1:9" s="13" customFormat="1" ht="15" customHeight="1">
      <c r="A13" s="14">
        <v>9</v>
      </c>
      <c r="B13" s="41" t="s">
        <v>17</v>
      </c>
      <c r="C13" s="42"/>
      <c r="D13" s="14" t="s">
        <v>18</v>
      </c>
      <c r="E13" s="15" t="s">
        <v>19</v>
      </c>
      <c r="F13" s="30">
        <v>0.030752314814814816</v>
      </c>
      <c r="G13" s="14" t="str">
        <f t="shared" si="0"/>
        <v>4.55/km</v>
      </c>
      <c r="H13" s="16">
        <f t="shared" si="1"/>
        <v>0.0028587962962963002</v>
      </c>
      <c r="I13" s="16">
        <f>F13-INDEX($F$5:$F$126,MATCH(D13,$D$5:$D$126,0))</f>
        <v>0</v>
      </c>
    </row>
    <row r="14" spans="1:9" s="13" customFormat="1" ht="15" customHeight="1">
      <c r="A14" s="14">
        <v>10</v>
      </c>
      <c r="B14" s="41" t="s">
        <v>20</v>
      </c>
      <c r="C14" s="42"/>
      <c r="D14" s="14" t="s">
        <v>18</v>
      </c>
      <c r="E14" s="15" t="s">
        <v>3</v>
      </c>
      <c r="F14" s="30">
        <v>0.031122685185185187</v>
      </c>
      <c r="G14" s="14" t="str">
        <f t="shared" si="0"/>
        <v>4.59/km</v>
      </c>
      <c r="H14" s="16">
        <f t="shared" si="1"/>
        <v>0.003229166666666672</v>
      </c>
      <c r="I14" s="16">
        <f>F14-INDEX($F$5:$F$126,MATCH(D14,$D$5:$D$126,0))</f>
        <v>0.0003703703703703716</v>
      </c>
    </row>
    <row r="15" spans="1:9" s="13" customFormat="1" ht="15" customHeight="1">
      <c r="A15" s="14">
        <v>11</v>
      </c>
      <c r="B15" s="41" t="s">
        <v>21</v>
      </c>
      <c r="C15" s="42"/>
      <c r="D15" s="14" t="s">
        <v>22</v>
      </c>
      <c r="E15" s="15" t="s">
        <v>3</v>
      </c>
      <c r="F15" s="30">
        <v>0.03144675925925926</v>
      </c>
      <c r="G15" s="14" t="str">
        <f t="shared" si="0"/>
        <v>5.02/km</v>
      </c>
      <c r="H15" s="16">
        <f t="shared" si="1"/>
        <v>0.0035532407407407422</v>
      </c>
      <c r="I15" s="16">
        <f>F15-INDEX($F$5:$F$126,MATCH(D15,$D$5:$D$126,0))</f>
        <v>0</v>
      </c>
    </row>
    <row r="16" spans="1:9" s="13" customFormat="1" ht="15" customHeight="1">
      <c r="A16" s="14">
        <v>12</v>
      </c>
      <c r="B16" s="41" t="s">
        <v>26</v>
      </c>
      <c r="C16" s="42"/>
      <c r="D16" s="14" t="s">
        <v>5</v>
      </c>
      <c r="E16" s="15" t="s">
        <v>6</v>
      </c>
      <c r="F16" s="30">
        <v>0.031504629629629625</v>
      </c>
      <c r="G16" s="14" t="str">
        <f t="shared" si="0"/>
        <v>5.02/km</v>
      </c>
      <c r="H16" s="16">
        <f t="shared" si="1"/>
        <v>0.00361111111111111</v>
      </c>
      <c r="I16" s="16">
        <f>F16-INDEX($F$5:$F$126,MATCH(D16,$D$5:$D$126,0))</f>
        <v>0.00361111111111111</v>
      </c>
    </row>
    <row r="17" spans="1:9" s="13" customFormat="1" ht="15" customHeight="1">
      <c r="A17" s="25">
        <v>13</v>
      </c>
      <c r="B17" s="45" t="s">
        <v>23</v>
      </c>
      <c r="C17" s="46"/>
      <c r="D17" s="25" t="s">
        <v>24</v>
      </c>
      <c r="E17" s="26" t="s">
        <v>166</v>
      </c>
      <c r="F17" s="32">
        <v>0.03221064814814815</v>
      </c>
      <c r="G17" s="25" t="str">
        <f t="shared" si="0"/>
        <v>5.09/km</v>
      </c>
      <c r="H17" s="27">
        <f t="shared" si="1"/>
        <v>0.0043171296296296326</v>
      </c>
      <c r="I17" s="27">
        <f>F17-INDEX($F$5:$F$126,MATCH(D17,$D$5:$D$126,0))</f>
        <v>0.0016087962962962957</v>
      </c>
    </row>
    <row r="18" spans="1:9" s="13" customFormat="1" ht="15" customHeight="1">
      <c r="A18" s="14">
        <v>14</v>
      </c>
      <c r="B18" s="41" t="s">
        <v>27</v>
      </c>
      <c r="C18" s="42"/>
      <c r="D18" s="14" t="s">
        <v>28</v>
      </c>
      <c r="E18" s="15" t="s">
        <v>29</v>
      </c>
      <c r="F18" s="30">
        <v>0.03226851851851852</v>
      </c>
      <c r="G18" s="14" t="str">
        <f t="shared" si="0"/>
        <v>5.10/km</v>
      </c>
      <c r="H18" s="16">
        <f t="shared" si="1"/>
        <v>0.004375000000000007</v>
      </c>
      <c r="I18" s="16">
        <f>F18-INDEX($F$5:$F$126,MATCH(D18,$D$5:$D$126,0))</f>
        <v>0</v>
      </c>
    </row>
    <row r="19" spans="1:9" s="13" customFormat="1" ht="15" customHeight="1">
      <c r="A19" s="14">
        <v>15</v>
      </c>
      <c r="B19" s="41" t="s">
        <v>30</v>
      </c>
      <c r="C19" s="42"/>
      <c r="D19" s="14" t="s">
        <v>2</v>
      </c>
      <c r="E19" s="15" t="s">
        <v>31</v>
      </c>
      <c r="F19" s="30">
        <v>0.03231481481481482</v>
      </c>
      <c r="G19" s="14" t="str">
        <f t="shared" si="0"/>
        <v>5.10/km</v>
      </c>
      <c r="H19" s="16">
        <f t="shared" si="1"/>
        <v>0.004421296296296302</v>
      </c>
      <c r="I19" s="16">
        <f>F19-INDEX($F$5:$F$126,MATCH(D19,$D$5:$D$126,0))</f>
        <v>0.00436342592592593</v>
      </c>
    </row>
    <row r="20" spans="1:9" s="13" customFormat="1" ht="15" customHeight="1">
      <c r="A20" s="14">
        <v>16</v>
      </c>
      <c r="B20" s="41" t="s">
        <v>34</v>
      </c>
      <c r="C20" s="42"/>
      <c r="D20" s="14" t="s">
        <v>14</v>
      </c>
      <c r="E20" s="15" t="s">
        <v>35</v>
      </c>
      <c r="F20" s="30">
        <v>0.03263888888888889</v>
      </c>
      <c r="G20" s="14" t="str">
        <f t="shared" si="0"/>
        <v>5.13/km</v>
      </c>
      <c r="H20" s="16">
        <f t="shared" si="1"/>
        <v>0.0047453703703703755</v>
      </c>
      <c r="I20" s="16">
        <f>F20-INDEX($F$5:$F$126,MATCH(D20,$D$5:$D$126,0))</f>
        <v>0.0023263888888888917</v>
      </c>
    </row>
    <row r="21" spans="1:9" s="13" customFormat="1" ht="15" customHeight="1">
      <c r="A21" s="14">
        <v>17</v>
      </c>
      <c r="B21" s="41" t="s">
        <v>32</v>
      </c>
      <c r="C21" s="42"/>
      <c r="D21" s="14" t="s">
        <v>2</v>
      </c>
      <c r="E21" s="15" t="s">
        <v>33</v>
      </c>
      <c r="F21" s="30">
        <v>0.03310185185185185</v>
      </c>
      <c r="G21" s="14" t="str">
        <f t="shared" si="0"/>
        <v>5.18/km</v>
      </c>
      <c r="H21" s="16">
        <f t="shared" si="1"/>
        <v>0.005208333333333332</v>
      </c>
      <c r="I21" s="16">
        <f>F21-INDEX($F$5:$F$126,MATCH(D21,$D$5:$D$126,0))</f>
        <v>0.005150462962962961</v>
      </c>
    </row>
    <row r="22" spans="1:9" s="13" customFormat="1" ht="15" customHeight="1">
      <c r="A22" s="14">
        <v>18</v>
      </c>
      <c r="B22" s="41" t="s">
        <v>36</v>
      </c>
      <c r="C22" s="42"/>
      <c r="D22" s="14" t="s">
        <v>2</v>
      </c>
      <c r="E22" s="15" t="s">
        <v>35</v>
      </c>
      <c r="F22" s="30">
        <v>0.0332175925925926</v>
      </c>
      <c r="G22" s="14" t="str">
        <f t="shared" si="0"/>
        <v>5.19/km</v>
      </c>
      <c r="H22" s="16">
        <f t="shared" si="1"/>
        <v>0.005324074074074082</v>
      </c>
      <c r="I22" s="16">
        <f>F22-INDEX($F$5:$F$126,MATCH(D22,$D$5:$D$126,0))</f>
        <v>0.0052662037037037104</v>
      </c>
    </row>
    <row r="23" spans="1:9" s="13" customFormat="1" ht="15" customHeight="1">
      <c r="A23" s="14">
        <v>19</v>
      </c>
      <c r="B23" s="41" t="s">
        <v>44</v>
      </c>
      <c r="C23" s="42"/>
      <c r="D23" s="14" t="s">
        <v>11</v>
      </c>
      <c r="E23" s="15" t="s">
        <v>16</v>
      </c>
      <c r="F23" s="30">
        <v>0.03357638888888889</v>
      </c>
      <c r="G23" s="14" t="str">
        <f t="shared" si="0"/>
        <v>5.22/km</v>
      </c>
      <c r="H23" s="16">
        <f t="shared" si="1"/>
        <v>0.005682870370370376</v>
      </c>
      <c r="I23" s="16">
        <f>F23-INDEX($F$5:$F$126,MATCH(D23,$D$5:$D$126,0))</f>
        <v>0.0038773148148148195</v>
      </c>
    </row>
    <row r="24" spans="1:9" s="13" customFormat="1" ht="15" customHeight="1">
      <c r="A24" s="14">
        <v>20</v>
      </c>
      <c r="B24" s="41" t="s">
        <v>38</v>
      </c>
      <c r="C24" s="42"/>
      <c r="D24" s="14" t="s">
        <v>39</v>
      </c>
      <c r="E24" s="15" t="s">
        <v>3</v>
      </c>
      <c r="F24" s="30">
        <v>0.033796296296296297</v>
      </c>
      <c r="G24" s="14" t="str">
        <f t="shared" si="0"/>
        <v>5.24/km</v>
      </c>
      <c r="H24" s="16">
        <f t="shared" si="1"/>
        <v>0.005902777777777781</v>
      </c>
      <c r="I24" s="16">
        <f>F24-INDEX($F$5:$F$126,MATCH(D24,$D$5:$D$126,0))</f>
        <v>0</v>
      </c>
    </row>
    <row r="25" spans="1:9" s="13" customFormat="1" ht="15" customHeight="1">
      <c r="A25" s="14">
        <v>21</v>
      </c>
      <c r="B25" s="41" t="s">
        <v>42</v>
      </c>
      <c r="C25" s="42"/>
      <c r="D25" s="14" t="s">
        <v>2</v>
      </c>
      <c r="E25" s="15" t="s">
        <v>43</v>
      </c>
      <c r="F25" s="30">
        <v>0.03399305555555556</v>
      </c>
      <c r="G25" s="14" t="str">
        <f t="shared" si="0"/>
        <v>5.26/km</v>
      </c>
      <c r="H25" s="16">
        <f t="shared" si="1"/>
        <v>0.006099537037037046</v>
      </c>
      <c r="I25" s="16">
        <f>F25-INDEX($F$5:$F$126,MATCH(D25,$D$5:$D$126,0))</f>
        <v>0.006041666666666674</v>
      </c>
    </row>
    <row r="26" spans="1:9" s="13" customFormat="1" ht="15" customHeight="1">
      <c r="A26" s="14">
        <v>22</v>
      </c>
      <c r="B26" s="41" t="s">
        <v>37</v>
      </c>
      <c r="C26" s="42"/>
      <c r="D26" s="14" t="s">
        <v>2</v>
      </c>
      <c r="E26" s="15" t="s">
        <v>19</v>
      </c>
      <c r="F26" s="30">
        <v>0.034027777777777775</v>
      </c>
      <c r="G26" s="14" t="str">
        <f t="shared" si="0"/>
        <v>5.27/km</v>
      </c>
      <c r="H26" s="16">
        <f t="shared" si="1"/>
        <v>0.0061342592592592594</v>
      </c>
      <c r="I26" s="16">
        <f>F26-INDEX($F$5:$F$126,MATCH(D26,$D$5:$D$126,0))</f>
        <v>0.006076388888888888</v>
      </c>
    </row>
    <row r="27" spans="1:9" s="13" customFormat="1" ht="15" customHeight="1">
      <c r="A27" s="14">
        <v>23</v>
      </c>
      <c r="B27" s="41" t="s">
        <v>40</v>
      </c>
      <c r="C27" s="42"/>
      <c r="D27" s="14" t="s">
        <v>22</v>
      </c>
      <c r="E27" s="15" t="s">
        <v>41</v>
      </c>
      <c r="F27" s="30">
        <v>0.03451388888888889</v>
      </c>
      <c r="G27" s="14" t="str">
        <f t="shared" si="0"/>
        <v>5.31/km</v>
      </c>
      <c r="H27" s="16">
        <f t="shared" si="1"/>
        <v>0.006620370370370377</v>
      </c>
      <c r="I27" s="16">
        <f>F27-INDEX($F$5:$F$126,MATCH(D27,$D$5:$D$126,0))</f>
        <v>0.003067129629629635</v>
      </c>
    </row>
    <row r="28" spans="1:9" s="17" customFormat="1" ht="15" customHeight="1">
      <c r="A28" s="14">
        <v>24</v>
      </c>
      <c r="B28" s="41" t="s">
        <v>56</v>
      </c>
      <c r="C28" s="42"/>
      <c r="D28" s="14" t="s">
        <v>39</v>
      </c>
      <c r="E28" s="15" t="s">
        <v>41</v>
      </c>
      <c r="F28" s="30">
        <v>0.034525462962962966</v>
      </c>
      <c r="G28" s="14" t="str">
        <f t="shared" si="0"/>
        <v>5.31/km</v>
      </c>
      <c r="H28" s="16">
        <f t="shared" si="1"/>
        <v>0.006631944444444451</v>
      </c>
      <c r="I28" s="16">
        <f>F28-INDEX($F$5:$F$126,MATCH(D28,$D$5:$D$126,0))</f>
        <v>0.0007291666666666696</v>
      </c>
    </row>
    <row r="29" spans="1:9" ht="15" customHeight="1">
      <c r="A29" s="14">
        <v>25</v>
      </c>
      <c r="B29" s="41" t="s">
        <v>45</v>
      </c>
      <c r="C29" s="42"/>
      <c r="D29" s="14" t="s">
        <v>18</v>
      </c>
      <c r="E29" s="15" t="s">
        <v>19</v>
      </c>
      <c r="F29" s="30">
        <v>0.0356712962962963</v>
      </c>
      <c r="G29" s="14" t="str">
        <f t="shared" si="0"/>
        <v>5.42/km</v>
      </c>
      <c r="H29" s="16">
        <f aca="true" t="shared" si="2" ref="H29:H49">F29-$F$5</f>
        <v>0.007777777777777783</v>
      </c>
      <c r="I29" s="16">
        <f>F29-INDEX($F$5:$F$126,MATCH(D29,$D$5:$D$126,0))</f>
        <v>0.0049189814814814825</v>
      </c>
    </row>
    <row r="30" spans="1:9" ht="15" customHeight="1">
      <c r="A30" s="14">
        <v>26</v>
      </c>
      <c r="B30" s="41" t="s">
        <v>51</v>
      </c>
      <c r="C30" s="42"/>
      <c r="D30" s="14" t="s">
        <v>11</v>
      </c>
      <c r="E30" s="15" t="s">
        <v>16</v>
      </c>
      <c r="F30" s="30">
        <v>0.03597222222222222</v>
      </c>
      <c r="G30" s="14" t="str">
        <f t="shared" si="0"/>
        <v>5.45/km</v>
      </c>
      <c r="H30" s="16">
        <f t="shared" si="2"/>
        <v>0.008078703703703703</v>
      </c>
      <c r="I30" s="16">
        <f>F30-INDEX($F$5:$F$126,MATCH(D30,$D$5:$D$126,0))</f>
        <v>0.006273148148148146</v>
      </c>
    </row>
    <row r="31" spans="1:9" ht="15" customHeight="1">
      <c r="A31" s="14">
        <v>27</v>
      </c>
      <c r="B31" s="41" t="s">
        <v>46</v>
      </c>
      <c r="C31" s="42"/>
      <c r="D31" s="14" t="s">
        <v>24</v>
      </c>
      <c r="E31" s="15" t="s">
        <v>6</v>
      </c>
      <c r="F31" s="30">
        <v>0.03601851851851852</v>
      </c>
      <c r="G31" s="14" t="str">
        <f t="shared" si="0"/>
        <v>5.46/km</v>
      </c>
      <c r="H31" s="16">
        <f t="shared" si="2"/>
        <v>0.008125000000000004</v>
      </c>
      <c r="I31" s="16">
        <f>F31-INDEX($F$5:$F$126,MATCH(D31,$D$5:$D$126,0))</f>
        <v>0.005416666666666667</v>
      </c>
    </row>
    <row r="32" spans="1:9" ht="15" customHeight="1">
      <c r="A32" s="14">
        <v>28</v>
      </c>
      <c r="B32" s="41" t="s">
        <v>47</v>
      </c>
      <c r="C32" s="42"/>
      <c r="D32" s="14" t="s">
        <v>24</v>
      </c>
      <c r="E32" s="15" t="s">
        <v>48</v>
      </c>
      <c r="F32" s="30">
        <v>0.03636574074074074</v>
      </c>
      <c r="G32" s="14" t="str">
        <f t="shared" si="0"/>
        <v>5.49/km</v>
      </c>
      <c r="H32" s="16">
        <f t="shared" si="2"/>
        <v>0.008472222222222225</v>
      </c>
      <c r="I32" s="16">
        <f>F32-INDEX($F$5:$F$126,MATCH(D32,$D$5:$D$126,0))</f>
        <v>0.005763888888888888</v>
      </c>
    </row>
    <row r="33" spans="1:9" ht="15" customHeight="1">
      <c r="A33" s="14">
        <v>29</v>
      </c>
      <c r="B33" s="41" t="s">
        <v>52</v>
      </c>
      <c r="C33" s="42"/>
      <c r="D33" s="14" t="s">
        <v>53</v>
      </c>
      <c r="E33" s="15" t="s">
        <v>19</v>
      </c>
      <c r="F33" s="30">
        <v>0.03662037037037037</v>
      </c>
      <c r="G33" s="14" t="str">
        <f t="shared" si="0"/>
        <v>5.52/km</v>
      </c>
      <c r="H33" s="16">
        <f t="shared" si="2"/>
        <v>0.008726851851851857</v>
      </c>
      <c r="I33" s="16">
        <f>F33-INDEX($F$5:$F$126,MATCH(D33,$D$5:$D$126,0))</f>
        <v>0</v>
      </c>
    </row>
    <row r="34" spans="1:9" ht="15" customHeight="1">
      <c r="A34" s="14">
        <v>30</v>
      </c>
      <c r="B34" s="41" t="s">
        <v>49</v>
      </c>
      <c r="C34" s="42"/>
      <c r="D34" s="14" t="s">
        <v>24</v>
      </c>
      <c r="E34" s="15" t="s">
        <v>50</v>
      </c>
      <c r="F34" s="30">
        <v>0.036898148148148145</v>
      </c>
      <c r="G34" s="14" t="str">
        <f t="shared" si="0"/>
        <v>5.54/km</v>
      </c>
      <c r="H34" s="16">
        <f t="shared" si="2"/>
        <v>0.00900462962962963</v>
      </c>
      <c r="I34" s="16">
        <f>F34-INDEX($F$5:$F$126,MATCH(D34,$D$5:$D$126,0))</f>
        <v>0.006296296296296293</v>
      </c>
    </row>
    <row r="35" spans="1:9" ht="15" customHeight="1">
      <c r="A35" s="14">
        <v>31</v>
      </c>
      <c r="B35" s="41" t="s">
        <v>54</v>
      </c>
      <c r="C35" s="42"/>
      <c r="D35" s="14" t="s">
        <v>2</v>
      </c>
      <c r="E35" s="15" t="s">
        <v>55</v>
      </c>
      <c r="F35" s="30">
        <v>0.03692129629629629</v>
      </c>
      <c r="G35" s="14" t="str">
        <f t="shared" si="0"/>
        <v>5.54/km</v>
      </c>
      <c r="H35" s="16">
        <f t="shared" si="2"/>
        <v>0.009027777777777777</v>
      </c>
      <c r="I35" s="16">
        <f>F35-INDEX($F$5:$F$126,MATCH(D35,$D$5:$D$126,0))</f>
        <v>0.008969907407407406</v>
      </c>
    </row>
    <row r="36" spans="1:9" ht="15" customHeight="1">
      <c r="A36" s="14">
        <v>32</v>
      </c>
      <c r="B36" s="41" t="s">
        <v>57</v>
      </c>
      <c r="C36" s="42"/>
      <c r="D36" s="14" t="s">
        <v>18</v>
      </c>
      <c r="E36" s="15" t="s">
        <v>3</v>
      </c>
      <c r="F36" s="30">
        <v>0.0375</v>
      </c>
      <c r="G36" s="14" t="str">
        <f t="shared" si="0"/>
        <v>6.00/km</v>
      </c>
      <c r="H36" s="16">
        <f t="shared" si="2"/>
        <v>0.009606481481481483</v>
      </c>
      <c r="I36" s="16">
        <f>F36-INDEX($F$5:$F$126,MATCH(D36,$D$5:$D$126,0))</f>
        <v>0.006747685185185183</v>
      </c>
    </row>
    <row r="37" spans="1:9" ht="15" customHeight="1">
      <c r="A37" s="14">
        <v>33</v>
      </c>
      <c r="B37" s="41" t="s">
        <v>58</v>
      </c>
      <c r="C37" s="42"/>
      <c r="D37" s="14" t="s">
        <v>59</v>
      </c>
      <c r="E37" s="15" t="s">
        <v>6</v>
      </c>
      <c r="F37" s="30">
        <v>0.03756944444444445</v>
      </c>
      <c r="G37" s="14" t="str">
        <f t="shared" si="0"/>
        <v>6.01/km</v>
      </c>
      <c r="H37" s="16">
        <f t="shared" si="2"/>
        <v>0.009675925925925932</v>
      </c>
      <c r="I37" s="16">
        <f>F37-INDEX($F$5:$F$126,MATCH(D37,$D$5:$D$126,0))</f>
        <v>0</v>
      </c>
    </row>
    <row r="38" spans="1:9" ht="15" customHeight="1">
      <c r="A38" s="14">
        <v>34</v>
      </c>
      <c r="B38" s="41" t="s">
        <v>68</v>
      </c>
      <c r="C38" s="42"/>
      <c r="D38" s="14" t="s">
        <v>2</v>
      </c>
      <c r="E38" s="15" t="s">
        <v>16</v>
      </c>
      <c r="F38" s="30">
        <v>0.03767361111111111</v>
      </c>
      <c r="G38" s="14" t="str">
        <f t="shared" si="0"/>
        <v>6.02/km</v>
      </c>
      <c r="H38" s="16">
        <f t="shared" si="2"/>
        <v>0.009780092592592594</v>
      </c>
      <c r="I38" s="16">
        <f>F38-INDEX($F$5:$F$126,MATCH(D38,$D$5:$D$126,0))</f>
        <v>0.009722222222222222</v>
      </c>
    </row>
    <row r="39" spans="1:9" ht="15" customHeight="1">
      <c r="A39" s="14">
        <v>35</v>
      </c>
      <c r="B39" s="41" t="s">
        <v>61</v>
      </c>
      <c r="C39" s="42"/>
      <c r="D39" s="14" t="s">
        <v>59</v>
      </c>
      <c r="E39" s="15" t="s">
        <v>62</v>
      </c>
      <c r="F39" s="30">
        <v>0.03771990740740741</v>
      </c>
      <c r="G39" s="14" t="str">
        <f t="shared" si="0"/>
        <v>6.02/km</v>
      </c>
      <c r="H39" s="16">
        <f t="shared" si="2"/>
        <v>0.009826388888888895</v>
      </c>
      <c r="I39" s="16">
        <f>F39-INDEX($F$5:$F$126,MATCH(D39,$D$5:$D$126,0))</f>
        <v>0.00015046296296296335</v>
      </c>
    </row>
    <row r="40" spans="1:9" ht="15" customHeight="1">
      <c r="A40" s="14">
        <v>36</v>
      </c>
      <c r="B40" s="41" t="s">
        <v>60</v>
      </c>
      <c r="C40" s="42"/>
      <c r="D40" s="14" t="s">
        <v>5</v>
      </c>
      <c r="E40" s="15" t="s">
        <v>35</v>
      </c>
      <c r="F40" s="30">
        <v>0.0378125</v>
      </c>
      <c r="G40" s="14" t="str">
        <f t="shared" si="0"/>
        <v>6.03/km</v>
      </c>
      <c r="H40" s="16">
        <f t="shared" si="2"/>
        <v>0.009918981481481483</v>
      </c>
      <c r="I40" s="16">
        <f>F40-INDEX($F$5:$F$126,MATCH(D40,$D$5:$D$126,0))</f>
        <v>0.009918981481481483</v>
      </c>
    </row>
    <row r="41" spans="1:9" ht="15" customHeight="1">
      <c r="A41" s="14">
        <v>37</v>
      </c>
      <c r="B41" s="41" t="s">
        <v>65</v>
      </c>
      <c r="C41" s="42"/>
      <c r="D41" s="14" t="s">
        <v>24</v>
      </c>
      <c r="E41" s="15" t="s">
        <v>12</v>
      </c>
      <c r="F41" s="30">
        <v>0.0378587962962963</v>
      </c>
      <c r="G41" s="14" t="str">
        <f t="shared" si="0"/>
        <v>6.03/km</v>
      </c>
      <c r="H41" s="16">
        <f t="shared" si="2"/>
        <v>0.009965277777777785</v>
      </c>
      <c r="I41" s="16">
        <f>F41-INDEX($F$5:$F$126,MATCH(D41,$D$5:$D$126,0))</f>
        <v>0.007256944444444448</v>
      </c>
    </row>
    <row r="42" spans="1:9" ht="15" customHeight="1">
      <c r="A42" s="14">
        <v>38</v>
      </c>
      <c r="B42" s="41" t="s">
        <v>63</v>
      </c>
      <c r="C42" s="42"/>
      <c r="D42" s="14" t="s">
        <v>2</v>
      </c>
      <c r="E42" s="15" t="s">
        <v>64</v>
      </c>
      <c r="F42" s="30">
        <v>0.03804398148148148</v>
      </c>
      <c r="G42" s="14" t="str">
        <f t="shared" si="0"/>
        <v>6.05/km</v>
      </c>
      <c r="H42" s="16">
        <f t="shared" si="2"/>
        <v>0.010150462962962962</v>
      </c>
      <c r="I42" s="16">
        <f>F42-INDEX($F$5:$F$126,MATCH(D42,$D$5:$D$126,0))</f>
        <v>0.01009259259259259</v>
      </c>
    </row>
    <row r="43" spans="1:9" ht="15" customHeight="1">
      <c r="A43" s="14">
        <v>39</v>
      </c>
      <c r="B43" s="41" t="s">
        <v>71</v>
      </c>
      <c r="C43" s="42"/>
      <c r="D43" s="14" t="s">
        <v>72</v>
      </c>
      <c r="E43" s="15" t="s">
        <v>64</v>
      </c>
      <c r="F43" s="30">
        <v>0.038599537037037036</v>
      </c>
      <c r="G43" s="14" t="str">
        <f t="shared" si="0"/>
        <v>6.11/km</v>
      </c>
      <c r="H43" s="16">
        <f t="shared" si="2"/>
        <v>0.010706018518518521</v>
      </c>
      <c r="I43" s="16">
        <f>F43-INDEX($F$5:$F$126,MATCH(D43,$D$5:$D$126,0))</f>
        <v>0</v>
      </c>
    </row>
    <row r="44" spans="1:9" ht="15" customHeight="1">
      <c r="A44" s="14">
        <v>40</v>
      </c>
      <c r="B44" s="41" t="s">
        <v>66</v>
      </c>
      <c r="C44" s="42"/>
      <c r="D44" s="14" t="s">
        <v>14</v>
      </c>
      <c r="E44" s="15" t="s">
        <v>67</v>
      </c>
      <c r="F44" s="30">
        <v>0.03863425925925926</v>
      </c>
      <c r="G44" s="14" t="str">
        <f t="shared" si="0"/>
        <v>6.11/km</v>
      </c>
      <c r="H44" s="16">
        <f t="shared" si="2"/>
        <v>0.010740740740740742</v>
      </c>
      <c r="I44" s="16">
        <f>F44-INDEX($F$5:$F$126,MATCH(D44,$D$5:$D$126,0))</f>
        <v>0.008321759259259258</v>
      </c>
    </row>
    <row r="45" spans="1:9" ht="15" customHeight="1">
      <c r="A45" s="14">
        <v>41</v>
      </c>
      <c r="B45" s="41" t="s">
        <v>80</v>
      </c>
      <c r="C45" s="42"/>
      <c r="D45" s="14" t="s">
        <v>18</v>
      </c>
      <c r="E45" s="15" t="s">
        <v>19</v>
      </c>
      <c r="F45" s="30">
        <v>0.03891203703703704</v>
      </c>
      <c r="G45" s="14" t="str">
        <f t="shared" si="0"/>
        <v>6.14/km</v>
      </c>
      <c r="H45" s="16">
        <f t="shared" si="2"/>
        <v>0.011018518518518521</v>
      </c>
      <c r="I45" s="16">
        <f>F45-INDEX($F$5:$F$126,MATCH(D45,$D$5:$D$126,0))</f>
        <v>0.008159722222222221</v>
      </c>
    </row>
    <row r="46" spans="1:9" ht="15" customHeight="1">
      <c r="A46" s="14">
        <v>42</v>
      </c>
      <c r="B46" s="41" t="s">
        <v>75</v>
      </c>
      <c r="C46" s="42"/>
      <c r="D46" s="14" t="s">
        <v>18</v>
      </c>
      <c r="E46" s="15" t="s">
        <v>76</v>
      </c>
      <c r="F46" s="30">
        <v>0.03934027777777777</v>
      </c>
      <c r="G46" s="14" t="str">
        <f t="shared" si="0"/>
        <v>6.18/km</v>
      </c>
      <c r="H46" s="16">
        <f t="shared" si="2"/>
        <v>0.011446759259259257</v>
      </c>
      <c r="I46" s="16">
        <f>F46-INDEX($F$5:$F$126,MATCH(D46,$D$5:$D$126,0))</f>
        <v>0.008587962962962957</v>
      </c>
    </row>
    <row r="47" spans="1:9" ht="15" customHeight="1">
      <c r="A47" s="14">
        <v>43</v>
      </c>
      <c r="B47" s="41" t="s">
        <v>77</v>
      </c>
      <c r="C47" s="42"/>
      <c r="D47" s="14" t="s">
        <v>53</v>
      </c>
      <c r="E47" s="15" t="s">
        <v>6</v>
      </c>
      <c r="F47" s="30">
        <v>0.039594907407407405</v>
      </c>
      <c r="G47" s="14" t="str">
        <f t="shared" si="0"/>
        <v>6.20/km</v>
      </c>
      <c r="H47" s="16">
        <f t="shared" si="2"/>
        <v>0.01170138888888889</v>
      </c>
      <c r="I47" s="16">
        <f>F47-INDEX($F$5:$F$126,MATCH(D47,$D$5:$D$126,0))</f>
        <v>0.0029745370370370325</v>
      </c>
    </row>
    <row r="48" spans="1:9" ht="15" customHeight="1">
      <c r="A48" s="14">
        <v>44</v>
      </c>
      <c r="B48" s="41" t="s">
        <v>69</v>
      </c>
      <c r="C48" s="42"/>
      <c r="D48" s="14" t="s">
        <v>28</v>
      </c>
      <c r="E48" s="15" t="s">
        <v>70</v>
      </c>
      <c r="F48" s="30">
        <v>0.03967592592592593</v>
      </c>
      <c r="G48" s="14" t="str">
        <f t="shared" si="0"/>
        <v>6.21/km</v>
      </c>
      <c r="H48" s="16">
        <f aca="true" t="shared" si="3" ref="H48:H99">F48-$F$5</f>
        <v>0.011782407407407412</v>
      </c>
      <c r="I48" s="16">
        <f>F48-INDEX($F$5:$F$126,MATCH(D48,$D$5:$D$126,0))</f>
        <v>0.007407407407407404</v>
      </c>
    </row>
    <row r="49" spans="1:9" ht="15" customHeight="1">
      <c r="A49" s="14">
        <v>45</v>
      </c>
      <c r="B49" s="41" t="s">
        <v>82</v>
      </c>
      <c r="C49" s="42"/>
      <c r="D49" s="14" t="s">
        <v>83</v>
      </c>
      <c r="E49" s="15" t="s">
        <v>84</v>
      </c>
      <c r="F49" s="30">
        <v>0.040011574074074074</v>
      </c>
      <c r="G49" s="14" t="str">
        <f t="shared" si="0"/>
        <v>6.24/km</v>
      </c>
      <c r="H49" s="16">
        <f t="shared" si="3"/>
        <v>0.012118055555555559</v>
      </c>
      <c r="I49" s="16">
        <f>F49-INDEX($F$5:$F$126,MATCH(D49,$D$5:$D$126,0))</f>
        <v>0</v>
      </c>
    </row>
    <row r="50" spans="1:9" ht="15" customHeight="1">
      <c r="A50" s="14">
        <v>46</v>
      </c>
      <c r="B50" s="41" t="s">
        <v>81</v>
      </c>
      <c r="C50" s="42"/>
      <c r="D50" s="14" t="s">
        <v>11</v>
      </c>
      <c r="E50" s="15" t="s">
        <v>35</v>
      </c>
      <c r="F50" s="30">
        <v>0.04025462962962963</v>
      </c>
      <c r="G50" s="14" t="str">
        <f t="shared" si="0"/>
        <v>6.26/km</v>
      </c>
      <c r="H50" s="16">
        <f t="shared" si="3"/>
        <v>0.012361111111111118</v>
      </c>
      <c r="I50" s="16">
        <f>F50-INDEX($F$5:$F$126,MATCH(D50,$D$5:$D$126,0))</f>
        <v>0.010555555555555561</v>
      </c>
    </row>
    <row r="51" spans="1:9" ht="15" customHeight="1">
      <c r="A51" s="14">
        <v>47</v>
      </c>
      <c r="B51" s="41" t="s">
        <v>85</v>
      </c>
      <c r="C51" s="42"/>
      <c r="D51" s="14" t="s">
        <v>86</v>
      </c>
      <c r="E51" s="15" t="s">
        <v>3</v>
      </c>
      <c r="F51" s="30">
        <v>0.04025462962962963</v>
      </c>
      <c r="G51" s="14" t="str">
        <f t="shared" si="0"/>
        <v>6.26/km</v>
      </c>
      <c r="H51" s="16">
        <f t="shared" si="3"/>
        <v>0.012361111111111118</v>
      </c>
      <c r="I51" s="16">
        <f>F51-INDEX($F$5:$F$126,MATCH(D51,$D$5:$D$126,0))</f>
        <v>0</v>
      </c>
    </row>
    <row r="52" spans="1:9" ht="15" customHeight="1">
      <c r="A52" s="14">
        <v>48</v>
      </c>
      <c r="B52" s="41" t="s">
        <v>78</v>
      </c>
      <c r="C52" s="42"/>
      <c r="D52" s="14" t="s">
        <v>39</v>
      </c>
      <c r="E52" s="15" t="s">
        <v>67</v>
      </c>
      <c r="F52" s="30">
        <v>0.040671296296296296</v>
      </c>
      <c r="G52" s="14" t="str">
        <f t="shared" si="0"/>
        <v>6.30/km</v>
      </c>
      <c r="H52" s="16">
        <f t="shared" si="3"/>
        <v>0.01277777777777778</v>
      </c>
      <c r="I52" s="16">
        <f>F52-INDEX($F$5:$F$126,MATCH(D52,$D$5:$D$126,0))</f>
        <v>0.006874999999999999</v>
      </c>
    </row>
    <row r="53" spans="1:9" ht="15" customHeight="1">
      <c r="A53" s="14">
        <v>49</v>
      </c>
      <c r="B53" s="41" t="s">
        <v>79</v>
      </c>
      <c r="C53" s="42"/>
      <c r="D53" s="14" t="s">
        <v>24</v>
      </c>
      <c r="E53" s="15" t="s">
        <v>62</v>
      </c>
      <c r="F53" s="30">
        <v>0.040810185185185185</v>
      </c>
      <c r="G53" s="14" t="str">
        <f t="shared" si="0"/>
        <v>6.32/km</v>
      </c>
      <c r="H53" s="16">
        <f t="shared" si="3"/>
        <v>0.01291666666666667</v>
      </c>
      <c r="I53" s="16">
        <f>F53-INDEX($F$5:$F$126,MATCH(D53,$D$5:$D$126,0))</f>
        <v>0.010208333333333333</v>
      </c>
    </row>
    <row r="54" spans="1:9" ht="15" customHeight="1">
      <c r="A54" s="14">
        <v>50</v>
      </c>
      <c r="B54" s="41" t="s">
        <v>93</v>
      </c>
      <c r="C54" s="42"/>
      <c r="D54" s="14" t="s">
        <v>14</v>
      </c>
      <c r="E54" s="15" t="s">
        <v>19</v>
      </c>
      <c r="F54" s="30">
        <v>0.042164351851851856</v>
      </c>
      <c r="G54" s="14" t="str">
        <f t="shared" si="0"/>
        <v>6.45/km</v>
      </c>
      <c r="H54" s="16">
        <f t="shared" si="3"/>
        <v>0.01427083333333334</v>
      </c>
      <c r="I54" s="16">
        <f>F54-INDEX($F$5:$F$126,MATCH(D54,$D$5:$D$126,0))</f>
        <v>0.011851851851851856</v>
      </c>
    </row>
    <row r="55" spans="1:9" ht="15" customHeight="1">
      <c r="A55" s="14">
        <v>51</v>
      </c>
      <c r="B55" s="41" t="s">
        <v>92</v>
      </c>
      <c r="C55" s="42"/>
      <c r="D55" s="14" t="s">
        <v>39</v>
      </c>
      <c r="E55" s="15" t="s">
        <v>3</v>
      </c>
      <c r="F55" s="30">
        <v>0.0421875</v>
      </c>
      <c r="G55" s="14" t="str">
        <f t="shared" si="0"/>
        <v>6.45/km</v>
      </c>
      <c r="H55" s="16">
        <f t="shared" si="3"/>
        <v>0.014293981481481487</v>
      </c>
      <c r="I55" s="16">
        <f>F55-INDEX($F$5:$F$126,MATCH(D55,$D$5:$D$126,0))</f>
        <v>0.008391203703703706</v>
      </c>
    </row>
    <row r="56" spans="1:9" ht="15" customHeight="1">
      <c r="A56" s="14">
        <v>52</v>
      </c>
      <c r="B56" s="41" t="s">
        <v>100</v>
      </c>
      <c r="C56" s="42"/>
      <c r="D56" s="14" t="s">
        <v>14</v>
      </c>
      <c r="E56" s="15" t="s">
        <v>19</v>
      </c>
      <c r="F56" s="30">
        <v>0.04226851851851852</v>
      </c>
      <c r="G56" s="14" t="str">
        <f t="shared" si="0"/>
        <v>6.46/km</v>
      </c>
      <c r="H56" s="16">
        <f t="shared" si="3"/>
        <v>0.014375000000000002</v>
      </c>
      <c r="I56" s="16">
        <f>F56-INDEX($F$5:$F$126,MATCH(D56,$D$5:$D$126,0))</f>
        <v>0.011956018518518519</v>
      </c>
    </row>
    <row r="57" spans="1:9" ht="15" customHeight="1">
      <c r="A57" s="14">
        <v>53</v>
      </c>
      <c r="B57" s="41" t="s">
        <v>89</v>
      </c>
      <c r="C57" s="42"/>
      <c r="D57" s="14" t="s">
        <v>39</v>
      </c>
      <c r="E57" s="15" t="s">
        <v>90</v>
      </c>
      <c r="F57" s="30">
        <v>0.04271990740740741</v>
      </c>
      <c r="G57" s="14" t="str">
        <f t="shared" si="0"/>
        <v>6.50/km</v>
      </c>
      <c r="H57" s="16">
        <f t="shared" si="3"/>
        <v>0.014826388888888892</v>
      </c>
      <c r="I57" s="16">
        <f>F57-INDEX($F$5:$F$126,MATCH(D57,$D$5:$D$126,0))</f>
        <v>0.008923611111111111</v>
      </c>
    </row>
    <row r="58" spans="1:9" ht="15" customHeight="1">
      <c r="A58" s="14">
        <v>54</v>
      </c>
      <c r="B58" s="41" t="s">
        <v>101</v>
      </c>
      <c r="C58" s="42"/>
      <c r="D58" s="14" t="s">
        <v>39</v>
      </c>
      <c r="E58" s="15" t="s">
        <v>35</v>
      </c>
      <c r="F58" s="30">
        <v>0.042777777777777776</v>
      </c>
      <c r="G58" s="14" t="str">
        <f t="shared" si="0"/>
        <v>6.51/km</v>
      </c>
      <c r="H58" s="16">
        <f t="shared" si="3"/>
        <v>0.01488425925925926</v>
      </c>
      <c r="I58" s="16">
        <f>F58-INDEX($F$5:$F$126,MATCH(D58,$D$5:$D$126,0))</f>
        <v>0.00898148148148148</v>
      </c>
    </row>
    <row r="59" spans="1:9" ht="15" customHeight="1">
      <c r="A59" s="14">
        <v>55</v>
      </c>
      <c r="B59" s="41" t="s">
        <v>91</v>
      </c>
      <c r="C59" s="42"/>
      <c r="D59" s="14" t="s">
        <v>59</v>
      </c>
      <c r="E59" s="15" t="s">
        <v>6</v>
      </c>
      <c r="F59" s="30">
        <v>0.04282407407407407</v>
      </c>
      <c r="G59" s="14" t="str">
        <f t="shared" si="0"/>
        <v>6.51/km</v>
      </c>
      <c r="H59" s="16">
        <f t="shared" si="3"/>
        <v>0.014930555555555555</v>
      </c>
      <c r="I59" s="16">
        <f>F59-INDEX($F$5:$F$126,MATCH(D59,$D$5:$D$126,0))</f>
        <v>0.005254629629629623</v>
      </c>
    </row>
    <row r="60" spans="1:9" ht="15" customHeight="1">
      <c r="A60" s="14">
        <v>56</v>
      </c>
      <c r="B60" s="41" t="s">
        <v>87</v>
      </c>
      <c r="C60" s="42"/>
      <c r="D60" s="14" t="s">
        <v>11</v>
      </c>
      <c r="E60" s="15" t="s">
        <v>88</v>
      </c>
      <c r="F60" s="30">
        <v>0.042835648148148144</v>
      </c>
      <c r="G60" s="14" t="str">
        <f t="shared" si="0"/>
        <v>6.51/km</v>
      </c>
      <c r="H60" s="16">
        <f t="shared" si="3"/>
        <v>0.014942129629629628</v>
      </c>
      <c r="I60" s="16">
        <f>F60-INDEX($F$5:$F$126,MATCH(D60,$D$5:$D$126,0))</f>
        <v>0.013136574074074071</v>
      </c>
    </row>
    <row r="61" spans="1:9" ht="15" customHeight="1">
      <c r="A61" s="14">
        <v>57</v>
      </c>
      <c r="B61" s="41" t="s">
        <v>96</v>
      </c>
      <c r="C61" s="42"/>
      <c r="D61" s="14" t="s">
        <v>53</v>
      </c>
      <c r="E61" s="15" t="s">
        <v>97</v>
      </c>
      <c r="F61" s="30">
        <v>0.04297453703703704</v>
      </c>
      <c r="G61" s="14" t="str">
        <f t="shared" si="0"/>
        <v>6.53/km</v>
      </c>
      <c r="H61" s="16">
        <f t="shared" si="3"/>
        <v>0.015081018518518525</v>
      </c>
      <c r="I61" s="16">
        <f>F61-INDEX($F$5:$F$126,MATCH(D61,$D$5:$D$126,0))</f>
        <v>0.006354166666666668</v>
      </c>
    </row>
    <row r="62" spans="1:9" ht="15" customHeight="1">
      <c r="A62" s="14">
        <v>58</v>
      </c>
      <c r="B62" s="41" t="s">
        <v>109</v>
      </c>
      <c r="C62" s="42"/>
      <c r="D62" s="14" t="s">
        <v>53</v>
      </c>
      <c r="E62" s="15" t="s">
        <v>110</v>
      </c>
      <c r="F62" s="30">
        <v>0.04299768518518519</v>
      </c>
      <c r="G62" s="14" t="str">
        <f t="shared" si="0"/>
        <v>6.53/km</v>
      </c>
      <c r="H62" s="16">
        <f t="shared" si="3"/>
        <v>0.015104166666666672</v>
      </c>
      <c r="I62" s="16">
        <f>F62-INDEX($F$5:$F$126,MATCH(D62,$D$5:$D$126,0))</f>
        <v>0.006377314814814815</v>
      </c>
    </row>
    <row r="63" spans="1:9" ht="15" customHeight="1">
      <c r="A63" s="14">
        <v>59</v>
      </c>
      <c r="B63" s="41" t="s">
        <v>94</v>
      </c>
      <c r="C63" s="42"/>
      <c r="D63" s="14" t="s">
        <v>18</v>
      </c>
      <c r="E63" s="15" t="s">
        <v>95</v>
      </c>
      <c r="F63" s="30">
        <v>0.043009259259259254</v>
      </c>
      <c r="G63" s="14" t="str">
        <f t="shared" si="0"/>
        <v>6.53/km</v>
      </c>
      <c r="H63" s="16">
        <f t="shared" si="3"/>
        <v>0.015115740740740739</v>
      </c>
      <c r="I63" s="16">
        <f>F63-INDEX($F$5:$F$126,MATCH(D63,$D$5:$D$126,0))</f>
        <v>0.012256944444444438</v>
      </c>
    </row>
    <row r="64" spans="1:9" ht="15" customHeight="1">
      <c r="A64" s="14">
        <v>60</v>
      </c>
      <c r="B64" s="41" t="s">
        <v>73</v>
      </c>
      <c r="C64" s="42"/>
      <c r="D64" s="14" t="s">
        <v>2</v>
      </c>
      <c r="E64" s="15" t="s">
        <v>74</v>
      </c>
      <c r="F64" s="30">
        <v>0.0434375</v>
      </c>
      <c r="G64" s="14" t="str">
        <f t="shared" si="0"/>
        <v>6.57/km</v>
      </c>
      <c r="H64" s="16">
        <f t="shared" si="3"/>
        <v>0.015543981481481482</v>
      </c>
      <c r="I64" s="16">
        <f>F64-INDEX($F$5:$F$126,MATCH(D64,$D$5:$D$126,0))</f>
        <v>0.01548611111111111</v>
      </c>
    </row>
    <row r="65" spans="1:9" ht="15" customHeight="1">
      <c r="A65" s="14">
        <v>61</v>
      </c>
      <c r="B65" s="41" t="s">
        <v>111</v>
      </c>
      <c r="C65" s="42"/>
      <c r="D65" s="14" t="s">
        <v>112</v>
      </c>
      <c r="E65" s="15" t="s">
        <v>6</v>
      </c>
      <c r="F65" s="30">
        <v>0.04400462962962962</v>
      </c>
      <c r="G65" s="14" t="str">
        <f t="shared" si="0"/>
        <v>7.02/km</v>
      </c>
      <c r="H65" s="16">
        <f t="shared" si="3"/>
        <v>0.016111111111111107</v>
      </c>
      <c r="I65" s="16">
        <f>F65-INDEX($F$5:$F$126,MATCH(D65,$D$5:$D$126,0))</f>
        <v>0</v>
      </c>
    </row>
    <row r="66" spans="1:9" ht="15" customHeight="1">
      <c r="A66" s="14">
        <v>62</v>
      </c>
      <c r="B66" s="41" t="s">
        <v>106</v>
      </c>
      <c r="C66" s="42"/>
      <c r="D66" s="14" t="s">
        <v>59</v>
      </c>
      <c r="E66" s="15" t="s">
        <v>88</v>
      </c>
      <c r="F66" s="30">
        <v>0.04451388888888889</v>
      </c>
      <c r="G66" s="14" t="str">
        <f t="shared" si="0"/>
        <v>7.07/km</v>
      </c>
      <c r="H66" s="16">
        <f t="shared" si="3"/>
        <v>0.016620370370370372</v>
      </c>
      <c r="I66" s="16">
        <f>F66-INDEX($F$5:$F$126,MATCH(D66,$D$5:$D$126,0))</f>
        <v>0.006944444444444441</v>
      </c>
    </row>
    <row r="67" spans="1:9" ht="15" customHeight="1">
      <c r="A67" s="14">
        <v>63</v>
      </c>
      <c r="B67" s="41" t="s">
        <v>98</v>
      </c>
      <c r="C67" s="42"/>
      <c r="D67" s="14" t="s">
        <v>18</v>
      </c>
      <c r="E67" s="15" t="s">
        <v>99</v>
      </c>
      <c r="F67" s="30">
        <v>0.0449537037037037</v>
      </c>
      <c r="G67" s="14" t="str">
        <f t="shared" si="0"/>
        <v>7.12/km</v>
      </c>
      <c r="H67" s="16">
        <f t="shared" si="3"/>
        <v>0.01706018518518518</v>
      </c>
      <c r="I67" s="16">
        <f>F67-INDEX($F$5:$F$126,MATCH(D67,$D$5:$D$126,0))</f>
        <v>0.014201388888888881</v>
      </c>
    </row>
    <row r="68" spans="1:9" ht="15" customHeight="1">
      <c r="A68" s="14">
        <v>64</v>
      </c>
      <c r="B68" s="41" t="s">
        <v>102</v>
      </c>
      <c r="C68" s="42"/>
      <c r="D68" s="14" t="s">
        <v>83</v>
      </c>
      <c r="E68" s="15" t="s">
        <v>103</v>
      </c>
      <c r="F68" s="30">
        <v>0.04506944444444445</v>
      </c>
      <c r="G68" s="14" t="str">
        <f t="shared" si="0"/>
        <v>7.13/km</v>
      </c>
      <c r="H68" s="16">
        <f t="shared" si="3"/>
        <v>0.01717592592592593</v>
      </c>
      <c r="I68" s="16">
        <f>F68-INDEX($F$5:$F$126,MATCH(D68,$D$5:$D$126,0))</f>
        <v>0.005057870370370372</v>
      </c>
    </row>
    <row r="69" spans="1:9" ht="15" customHeight="1">
      <c r="A69" s="14">
        <v>65</v>
      </c>
      <c r="B69" s="41" t="s">
        <v>107</v>
      </c>
      <c r="C69" s="42"/>
      <c r="D69" s="14" t="s">
        <v>59</v>
      </c>
      <c r="E69" s="15" t="s">
        <v>6</v>
      </c>
      <c r="F69" s="30">
        <v>0.04554398148148148</v>
      </c>
      <c r="G69" s="14" t="str">
        <f aca="true" t="shared" si="4" ref="G69:G99">TEXT(INT((HOUR(F69)*3600+MINUTE(F69)*60+SECOND(F69))/$I$3/60),"0")&amp;"."&amp;TEXT(MOD((HOUR(F69)*3600+MINUTE(F69)*60+SECOND(F69))/$I$3,60),"00")&amp;"/km"</f>
        <v>7.17/km</v>
      </c>
      <c r="H69" s="16">
        <f t="shared" si="3"/>
        <v>0.01765046296296296</v>
      </c>
      <c r="I69" s="16">
        <f>F69-INDEX($F$5:$F$126,MATCH(D69,$D$5:$D$126,0))</f>
        <v>0.00797453703703703</v>
      </c>
    </row>
    <row r="70" spans="1:9" ht="15" customHeight="1">
      <c r="A70" s="14">
        <v>66</v>
      </c>
      <c r="B70" s="41" t="s">
        <v>104</v>
      </c>
      <c r="C70" s="42"/>
      <c r="D70" s="14" t="s">
        <v>14</v>
      </c>
      <c r="E70" s="15" t="s">
        <v>105</v>
      </c>
      <c r="F70" s="30">
        <v>0.04618055555555556</v>
      </c>
      <c r="G70" s="14" t="str">
        <f t="shared" si="4"/>
        <v>7.23/km</v>
      </c>
      <c r="H70" s="16">
        <f t="shared" si="3"/>
        <v>0.018287037037037043</v>
      </c>
      <c r="I70" s="16">
        <f>F70-INDEX($F$5:$F$126,MATCH(D70,$D$5:$D$126,0))</f>
        <v>0.01586805555555556</v>
      </c>
    </row>
    <row r="71" spans="1:9" ht="15" customHeight="1">
      <c r="A71" s="25">
        <v>67</v>
      </c>
      <c r="B71" s="45" t="s">
        <v>119</v>
      </c>
      <c r="C71" s="46"/>
      <c r="D71" s="25" t="s">
        <v>39</v>
      </c>
      <c r="E71" s="26" t="s">
        <v>166</v>
      </c>
      <c r="F71" s="32">
        <v>0.04693287037037037</v>
      </c>
      <c r="G71" s="25" t="str">
        <f t="shared" si="4"/>
        <v>7.31/km</v>
      </c>
      <c r="H71" s="27">
        <f t="shared" si="3"/>
        <v>0.019039351851851852</v>
      </c>
      <c r="I71" s="27">
        <f>F71-INDEX($F$5:$F$126,MATCH(D71,$D$5:$D$126,0))</f>
        <v>0.013136574074074071</v>
      </c>
    </row>
    <row r="72" spans="1:9" ht="15" customHeight="1">
      <c r="A72" s="14">
        <v>68</v>
      </c>
      <c r="B72" s="41" t="s">
        <v>120</v>
      </c>
      <c r="C72" s="42"/>
      <c r="D72" s="14" t="s">
        <v>83</v>
      </c>
      <c r="E72" s="15" t="s">
        <v>121</v>
      </c>
      <c r="F72" s="30">
        <v>0.04732638888888888</v>
      </c>
      <c r="G72" s="14" t="str">
        <f t="shared" si="4"/>
        <v>7.34/km</v>
      </c>
      <c r="H72" s="16">
        <f t="shared" si="3"/>
        <v>0.019432870370370368</v>
      </c>
      <c r="I72" s="16">
        <f>F72-INDEX($F$5:$F$126,MATCH(D72,$D$5:$D$126,0))</f>
        <v>0.007314814814814809</v>
      </c>
    </row>
    <row r="73" spans="1:9" ht="15" customHeight="1">
      <c r="A73" s="14">
        <v>69</v>
      </c>
      <c r="B73" s="41" t="s">
        <v>116</v>
      </c>
      <c r="C73" s="42"/>
      <c r="D73" s="14" t="s">
        <v>53</v>
      </c>
      <c r="E73" s="15" t="s">
        <v>117</v>
      </c>
      <c r="F73" s="30">
        <v>0.0483912037037037</v>
      </c>
      <c r="G73" s="14" t="str">
        <f t="shared" si="4"/>
        <v>7.45/km</v>
      </c>
      <c r="H73" s="16">
        <f t="shared" si="3"/>
        <v>0.020497685185185185</v>
      </c>
      <c r="I73" s="16">
        <f>F73-INDEX($F$5:$F$126,MATCH(D73,$D$5:$D$126,0))</f>
        <v>0.011770833333333328</v>
      </c>
    </row>
    <row r="74" spans="1:9" ht="15" customHeight="1">
      <c r="A74" s="14">
        <v>70</v>
      </c>
      <c r="B74" s="41" t="s">
        <v>122</v>
      </c>
      <c r="C74" s="42"/>
      <c r="D74" s="14" t="s">
        <v>123</v>
      </c>
      <c r="E74" s="15" t="s">
        <v>90</v>
      </c>
      <c r="F74" s="30">
        <v>0.048414351851851854</v>
      </c>
      <c r="G74" s="14" t="str">
        <f t="shared" si="4"/>
        <v>7.45/km</v>
      </c>
      <c r="H74" s="16">
        <f t="shared" si="3"/>
        <v>0.02052083333333334</v>
      </c>
      <c r="I74" s="16">
        <f>F74-INDEX($F$5:$F$126,MATCH(D74,$D$5:$D$126,0))</f>
        <v>0</v>
      </c>
    </row>
    <row r="75" spans="1:9" ht="15" customHeight="1">
      <c r="A75" s="14">
        <v>71</v>
      </c>
      <c r="B75" s="41" t="s">
        <v>126</v>
      </c>
      <c r="C75" s="42"/>
      <c r="D75" s="14" t="s">
        <v>59</v>
      </c>
      <c r="E75" s="15" t="s">
        <v>3</v>
      </c>
      <c r="F75" s="30">
        <v>0.04846064814814815</v>
      </c>
      <c r="G75" s="14" t="str">
        <f t="shared" si="4"/>
        <v>7.45/km</v>
      </c>
      <c r="H75" s="16">
        <f t="shared" si="3"/>
        <v>0.020567129629629633</v>
      </c>
      <c r="I75" s="16">
        <f>F75-INDEX($F$5:$F$126,MATCH(D75,$D$5:$D$126,0))</f>
        <v>0.010891203703703702</v>
      </c>
    </row>
    <row r="76" spans="1:9" ht="15" customHeight="1">
      <c r="A76" s="14">
        <v>72</v>
      </c>
      <c r="B76" s="41" t="s">
        <v>118</v>
      </c>
      <c r="C76" s="42"/>
      <c r="D76" s="14" t="s">
        <v>86</v>
      </c>
      <c r="E76" s="15" t="s">
        <v>31</v>
      </c>
      <c r="F76" s="30">
        <v>0.04868055555555556</v>
      </c>
      <c r="G76" s="14" t="str">
        <f t="shared" si="4"/>
        <v>7.47/km</v>
      </c>
      <c r="H76" s="16">
        <f t="shared" si="3"/>
        <v>0.020787037037037045</v>
      </c>
      <c r="I76" s="16">
        <f>F76-INDEX($F$5:$F$126,MATCH(D76,$D$5:$D$126,0))</f>
        <v>0.008425925925925927</v>
      </c>
    </row>
    <row r="77" spans="1:9" ht="15" customHeight="1">
      <c r="A77" s="14">
        <v>73</v>
      </c>
      <c r="B77" s="41" t="s">
        <v>129</v>
      </c>
      <c r="C77" s="42"/>
      <c r="D77" s="14" t="s">
        <v>39</v>
      </c>
      <c r="E77" s="15" t="s">
        <v>3</v>
      </c>
      <c r="F77" s="30">
        <v>0.049097222222222216</v>
      </c>
      <c r="G77" s="14" t="str">
        <f t="shared" si="4"/>
        <v>7.51/km</v>
      </c>
      <c r="H77" s="16">
        <f t="shared" si="3"/>
        <v>0.0212037037037037</v>
      </c>
      <c r="I77" s="16">
        <f>F77-INDEX($F$5:$F$126,MATCH(D77,$D$5:$D$126,0))</f>
        <v>0.01530092592592592</v>
      </c>
    </row>
    <row r="78" spans="1:9" ht="15" customHeight="1">
      <c r="A78" s="14">
        <v>74</v>
      </c>
      <c r="B78" s="41" t="s">
        <v>113</v>
      </c>
      <c r="C78" s="42"/>
      <c r="D78" s="14" t="s">
        <v>14</v>
      </c>
      <c r="E78" s="15" t="s">
        <v>19</v>
      </c>
      <c r="F78" s="30">
        <v>0.05013888888888889</v>
      </c>
      <c r="G78" s="14" t="str">
        <f t="shared" si="4"/>
        <v>8.01/km</v>
      </c>
      <c r="H78" s="16">
        <f t="shared" si="3"/>
        <v>0.022245370370370377</v>
      </c>
      <c r="I78" s="16">
        <f>F78-INDEX($F$5:$F$126,MATCH(D78,$D$5:$D$126,0))</f>
        <v>0.019826388888888893</v>
      </c>
    </row>
    <row r="79" spans="1:9" ht="15" customHeight="1">
      <c r="A79" s="14">
        <v>75</v>
      </c>
      <c r="B79" s="41" t="s">
        <v>130</v>
      </c>
      <c r="C79" s="42"/>
      <c r="D79" s="14" t="s">
        <v>86</v>
      </c>
      <c r="E79" s="15" t="s">
        <v>90</v>
      </c>
      <c r="F79" s="30">
        <v>0.050590277777777776</v>
      </c>
      <c r="G79" s="14" t="str">
        <f t="shared" si="4"/>
        <v>8.06/km</v>
      </c>
      <c r="H79" s="16">
        <f t="shared" si="3"/>
        <v>0.02269675925925926</v>
      </c>
      <c r="I79" s="16">
        <f>F79-INDEX($F$5:$F$126,MATCH(D79,$D$5:$D$126,0))</f>
        <v>0.010335648148148142</v>
      </c>
    </row>
    <row r="80" spans="1:9" ht="15" customHeight="1">
      <c r="A80" s="14">
        <v>76</v>
      </c>
      <c r="B80" s="41" t="s">
        <v>108</v>
      </c>
      <c r="C80" s="42"/>
      <c r="D80" s="14" t="s">
        <v>86</v>
      </c>
      <c r="E80" s="15" t="s">
        <v>90</v>
      </c>
      <c r="F80" s="30">
        <v>0.05078703703703704</v>
      </c>
      <c r="G80" s="14" t="str">
        <f t="shared" si="4"/>
        <v>8.08/km</v>
      </c>
      <c r="H80" s="16">
        <f t="shared" si="3"/>
        <v>0.022893518518518525</v>
      </c>
      <c r="I80" s="16">
        <f>F80-INDEX($F$5:$F$126,MATCH(D80,$D$5:$D$126,0))</f>
        <v>0.010532407407407407</v>
      </c>
    </row>
    <row r="81" spans="1:9" ht="15" customHeight="1">
      <c r="A81" s="14">
        <v>77</v>
      </c>
      <c r="B81" s="41" t="s">
        <v>114</v>
      </c>
      <c r="C81" s="42"/>
      <c r="D81" s="14" t="s">
        <v>24</v>
      </c>
      <c r="E81" s="15" t="s">
        <v>67</v>
      </c>
      <c r="F81" s="30">
        <v>0.05185185185185182</v>
      </c>
      <c r="G81" s="14" t="str">
        <f t="shared" si="4"/>
        <v>8.18/km</v>
      </c>
      <c r="H81" s="16">
        <f t="shared" si="3"/>
        <v>0.023958333333333307</v>
      </c>
      <c r="I81" s="16">
        <f>F81-INDEX($F$5:$F$126,MATCH(D81,$D$5:$D$126,0))</f>
        <v>0.02124999999999997</v>
      </c>
    </row>
    <row r="82" spans="1:9" ht="15" customHeight="1">
      <c r="A82" s="25">
        <v>78</v>
      </c>
      <c r="B82" s="45" t="s">
        <v>124</v>
      </c>
      <c r="C82" s="46"/>
      <c r="D82" s="25" t="s">
        <v>125</v>
      </c>
      <c r="E82" s="26" t="s">
        <v>166</v>
      </c>
      <c r="F82" s="32">
        <v>0.05185185185185182</v>
      </c>
      <c r="G82" s="25" t="str">
        <f t="shared" si="4"/>
        <v>8.18/km</v>
      </c>
      <c r="H82" s="27">
        <f t="shared" si="3"/>
        <v>0.023958333333333307</v>
      </c>
      <c r="I82" s="27">
        <f>F82-INDEX($F$5:$F$126,MATCH(D82,$D$5:$D$126,0))</f>
        <v>0</v>
      </c>
    </row>
    <row r="83" spans="1:9" ht="15" customHeight="1">
      <c r="A83" s="25">
        <v>79</v>
      </c>
      <c r="B83" s="45" t="s">
        <v>115</v>
      </c>
      <c r="C83" s="46"/>
      <c r="D83" s="25" t="s">
        <v>14</v>
      </c>
      <c r="E83" s="26" t="s">
        <v>166</v>
      </c>
      <c r="F83" s="32">
        <v>0.05185185185185186</v>
      </c>
      <c r="G83" s="25" t="str">
        <f t="shared" si="4"/>
        <v>8.18/km</v>
      </c>
      <c r="H83" s="27">
        <f t="shared" si="3"/>
        <v>0.023958333333333342</v>
      </c>
      <c r="I83" s="27">
        <f>F83-INDEX($F$5:$F$126,MATCH(D83,$D$5:$D$126,0))</f>
        <v>0.021539351851851858</v>
      </c>
    </row>
    <row r="84" spans="1:9" ht="15" customHeight="1">
      <c r="A84" s="14">
        <v>80</v>
      </c>
      <c r="B84" s="41" t="s">
        <v>127</v>
      </c>
      <c r="C84" s="42"/>
      <c r="D84" s="14" t="s">
        <v>83</v>
      </c>
      <c r="E84" s="15" t="s">
        <v>128</v>
      </c>
      <c r="F84" s="30">
        <v>0.05185185185185186</v>
      </c>
      <c r="G84" s="14" t="str">
        <f t="shared" si="4"/>
        <v>8.18/km</v>
      </c>
      <c r="H84" s="16">
        <f t="shared" si="3"/>
        <v>0.023958333333333342</v>
      </c>
      <c r="I84" s="16">
        <f>F84-INDEX($F$5:$F$126,MATCH(D84,$D$5:$D$126,0))</f>
        <v>0.011840277777777783</v>
      </c>
    </row>
    <row r="85" spans="1:9" ht="15" customHeight="1">
      <c r="A85" s="14">
        <v>81</v>
      </c>
      <c r="B85" s="41" t="s">
        <v>138</v>
      </c>
      <c r="C85" s="42"/>
      <c r="D85" s="14" t="s">
        <v>53</v>
      </c>
      <c r="E85" s="15" t="s">
        <v>90</v>
      </c>
      <c r="F85" s="30">
        <v>0.05230324074074074</v>
      </c>
      <c r="G85" s="14" t="str">
        <f t="shared" si="4"/>
        <v>8.22/km</v>
      </c>
      <c r="H85" s="16">
        <f t="shared" si="3"/>
        <v>0.024409722222222225</v>
      </c>
      <c r="I85" s="16">
        <f>F85-INDEX($F$5:$F$126,MATCH(D85,$D$5:$D$126,0))</f>
        <v>0.015682870370370368</v>
      </c>
    </row>
    <row r="86" spans="1:9" ht="15" customHeight="1">
      <c r="A86" s="14">
        <v>82</v>
      </c>
      <c r="B86" s="41" t="s">
        <v>131</v>
      </c>
      <c r="C86" s="42"/>
      <c r="D86" s="14" t="s">
        <v>53</v>
      </c>
      <c r="E86" s="15" t="s">
        <v>132</v>
      </c>
      <c r="F86" s="30">
        <v>0.05277777777777778</v>
      </c>
      <c r="G86" s="14" t="str">
        <f t="shared" si="4"/>
        <v>8.27/km</v>
      </c>
      <c r="H86" s="16">
        <f t="shared" si="3"/>
        <v>0.024884259259259262</v>
      </c>
      <c r="I86" s="16">
        <f>F86-INDEX($F$5:$F$126,MATCH(D86,$D$5:$D$126,0))</f>
        <v>0.016157407407407405</v>
      </c>
    </row>
    <row r="87" spans="1:9" ht="15" customHeight="1">
      <c r="A87" s="14">
        <v>83</v>
      </c>
      <c r="B87" s="41" t="s">
        <v>134</v>
      </c>
      <c r="C87" s="42"/>
      <c r="D87" s="14" t="s">
        <v>86</v>
      </c>
      <c r="E87" s="15" t="s">
        <v>0</v>
      </c>
      <c r="F87" s="30">
        <v>0.05364583333333334</v>
      </c>
      <c r="G87" s="14" t="str">
        <f t="shared" si="4"/>
        <v>8.35/km</v>
      </c>
      <c r="H87" s="16">
        <f t="shared" si="3"/>
        <v>0.02575231481481482</v>
      </c>
      <c r="I87" s="16">
        <f>F87-INDEX($F$5:$F$126,MATCH(D87,$D$5:$D$126,0))</f>
        <v>0.013391203703703704</v>
      </c>
    </row>
    <row r="88" spans="1:9" ht="15" customHeight="1">
      <c r="A88" s="14">
        <v>84</v>
      </c>
      <c r="B88" s="41" t="s">
        <v>135</v>
      </c>
      <c r="C88" s="42"/>
      <c r="D88" s="14" t="s">
        <v>86</v>
      </c>
      <c r="E88" s="15" t="s">
        <v>132</v>
      </c>
      <c r="F88" s="30">
        <v>0.05451388888888889</v>
      </c>
      <c r="G88" s="14" t="str">
        <f t="shared" si="4"/>
        <v>8.43/km</v>
      </c>
      <c r="H88" s="16">
        <f t="shared" si="3"/>
        <v>0.026620370370370374</v>
      </c>
      <c r="I88" s="16">
        <f>F88-INDEX($F$5:$F$126,MATCH(D88,$D$5:$D$126,0))</f>
        <v>0.014259259259259256</v>
      </c>
    </row>
    <row r="89" spans="1:9" ht="15" customHeight="1">
      <c r="A89" s="14">
        <v>85</v>
      </c>
      <c r="B89" s="41" t="s">
        <v>136</v>
      </c>
      <c r="C89" s="42"/>
      <c r="D89" s="14" t="s">
        <v>123</v>
      </c>
      <c r="E89" s="15" t="s">
        <v>137</v>
      </c>
      <c r="F89" s="30">
        <v>0.055775462962962964</v>
      </c>
      <c r="G89" s="14" t="str">
        <f t="shared" si="4"/>
        <v>8.55/km</v>
      </c>
      <c r="H89" s="16">
        <f t="shared" si="3"/>
        <v>0.02788194444444445</v>
      </c>
      <c r="I89" s="16">
        <f>F89-INDEX($F$5:$F$126,MATCH(D89,$D$5:$D$126,0))</f>
        <v>0.00736111111111111</v>
      </c>
    </row>
    <row r="90" spans="1:9" ht="15" customHeight="1">
      <c r="A90" s="14">
        <v>86</v>
      </c>
      <c r="B90" s="41" t="s">
        <v>144</v>
      </c>
      <c r="C90" s="42"/>
      <c r="D90" s="14" t="s">
        <v>2</v>
      </c>
      <c r="E90" s="15" t="s">
        <v>19</v>
      </c>
      <c r="F90" s="30">
        <v>0.05644675925925926</v>
      </c>
      <c r="G90" s="14" t="str">
        <f t="shared" si="4"/>
        <v>9.02/km</v>
      </c>
      <c r="H90" s="16">
        <f t="shared" si="3"/>
        <v>0.028553240740740744</v>
      </c>
      <c r="I90" s="16">
        <f>F90-INDEX($F$5:$F$126,MATCH(D90,$D$5:$D$126,0))</f>
        <v>0.028495370370370372</v>
      </c>
    </row>
    <row r="91" spans="1:9" ht="15" customHeight="1">
      <c r="A91" s="14">
        <v>87</v>
      </c>
      <c r="B91" s="41" t="s">
        <v>133</v>
      </c>
      <c r="C91" s="42"/>
      <c r="D91" s="14" t="s">
        <v>53</v>
      </c>
      <c r="E91" s="15" t="s">
        <v>167</v>
      </c>
      <c r="F91" s="30">
        <v>0.05722222222222222</v>
      </c>
      <c r="G91" s="14" t="str">
        <f t="shared" si="4"/>
        <v>9.09/km</v>
      </c>
      <c r="H91" s="16">
        <f t="shared" si="3"/>
        <v>0.029328703703703708</v>
      </c>
      <c r="I91" s="16">
        <f>F91-INDEX($F$5:$F$126,MATCH(D91,$D$5:$D$126,0))</f>
        <v>0.02060185185185185</v>
      </c>
    </row>
    <row r="92" spans="1:9" ht="15" customHeight="1">
      <c r="A92" s="14">
        <v>88</v>
      </c>
      <c r="B92" s="41" t="s">
        <v>142</v>
      </c>
      <c r="C92" s="42"/>
      <c r="D92" s="14" t="s">
        <v>143</v>
      </c>
      <c r="E92" s="15" t="s">
        <v>90</v>
      </c>
      <c r="F92" s="30">
        <v>0.05811342592592592</v>
      </c>
      <c r="G92" s="14" t="str">
        <f t="shared" si="4"/>
        <v>9.18/km</v>
      </c>
      <c r="H92" s="16">
        <f t="shared" si="3"/>
        <v>0.030219907407407407</v>
      </c>
      <c r="I92" s="16">
        <f>F92-INDEX($F$5:$F$126,MATCH(D92,$D$5:$D$126,0))</f>
        <v>0</v>
      </c>
    </row>
    <row r="93" spans="1:9" ht="15" customHeight="1">
      <c r="A93" s="14">
        <v>89</v>
      </c>
      <c r="B93" s="41" t="s">
        <v>139</v>
      </c>
      <c r="C93" s="42"/>
      <c r="D93" s="14" t="s">
        <v>140</v>
      </c>
      <c r="E93" s="15" t="s">
        <v>141</v>
      </c>
      <c r="F93" s="30">
        <v>0.05987268518518518</v>
      </c>
      <c r="G93" s="14" t="str">
        <f t="shared" si="4"/>
        <v>9.35/km</v>
      </c>
      <c r="H93" s="16">
        <f t="shared" si="3"/>
        <v>0.03197916666666667</v>
      </c>
      <c r="I93" s="16">
        <f>F93-INDEX($F$5:$F$126,MATCH(D93,$D$5:$D$126,0))</f>
        <v>0</v>
      </c>
    </row>
    <row r="94" spans="1:9" ht="15" customHeight="1">
      <c r="A94" s="14">
        <v>90</v>
      </c>
      <c r="B94" s="41" t="s">
        <v>147</v>
      </c>
      <c r="C94" s="42"/>
      <c r="D94" s="14" t="s">
        <v>140</v>
      </c>
      <c r="E94" s="15" t="s">
        <v>148</v>
      </c>
      <c r="F94" s="30">
        <v>0.06240740740740742</v>
      </c>
      <c r="G94" s="14" t="str">
        <f t="shared" si="4"/>
        <v>9.59/km</v>
      </c>
      <c r="H94" s="16">
        <f t="shared" si="3"/>
        <v>0.0345138888888889</v>
      </c>
      <c r="I94" s="16">
        <f>F94-INDEX($F$5:$F$126,MATCH(D94,$D$5:$D$126,0))</f>
        <v>0.002534722222222237</v>
      </c>
    </row>
    <row r="95" spans="1:9" ht="15" customHeight="1">
      <c r="A95" s="14">
        <v>91</v>
      </c>
      <c r="B95" s="41" t="s">
        <v>145</v>
      </c>
      <c r="C95" s="42"/>
      <c r="D95" s="14" t="s">
        <v>83</v>
      </c>
      <c r="E95" s="15" t="s">
        <v>35</v>
      </c>
      <c r="F95" s="30">
        <v>0.06355324074074073</v>
      </c>
      <c r="G95" s="14" t="str">
        <f t="shared" si="4"/>
        <v>10.10/km</v>
      </c>
      <c r="H95" s="16">
        <f t="shared" si="3"/>
        <v>0.03565972222222222</v>
      </c>
      <c r="I95" s="16">
        <f>F95-INDEX($F$5:$F$126,MATCH(D95,$D$5:$D$126,0))</f>
        <v>0.023541666666666655</v>
      </c>
    </row>
    <row r="96" spans="1:9" ht="15" customHeight="1">
      <c r="A96" s="14">
        <v>92</v>
      </c>
      <c r="B96" s="41" t="s">
        <v>150</v>
      </c>
      <c r="C96" s="42"/>
      <c r="D96" s="14" t="s">
        <v>53</v>
      </c>
      <c r="E96" s="15" t="s">
        <v>31</v>
      </c>
      <c r="F96" s="30">
        <v>0.07083333333333333</v>
      </c>
      <c r="G96" s="14" t="str">
        <f t="shared" si="4"/>
        <v>11.20/km</v>
      </c>
      <c r="H96" s="16">
        <f t="shared" si="3"/>
        <v>0.04293981481481482</v>
      </c>
      <c r="I96" s="16">
        <f>F96-INDEX($F$5:$F$126,MATCH(D96,$D$5:$D$126,0))</f>
        <v>0.03421296296296296</v>
      </c>
    </row>
    <row r="97" spans="1:9" ht="15" customHeight="1">
      <c r="A97" s="14">
        <v>93</v>
      </c>
      <c r="B97" s="41" t="s">
        <v>146</v>
      </c>
      <c r="C97" s="42"/>
      <c r="D97" s="14" t="s">
        <v>123</v>
      </c>
      <c r="E97" s="15" t="s">
        <v>3</v>
      </c>
      <c r="F97" s="30">
        <v>0.07777777777777778</v>
      </c>
      <c r="G97" s="14" t="str">
        <f t="shared" si="4"/>
        <v>12.27/km</v>
      </c>
      <c r="H97" s="16">
        <f t="shared" si="3"/>
        <v>0.04988425925925927</v>
      </c>
      <c r="I97" s="16">
        <f>F97-INDEX($F$5:$F$126,MATCH(D97,$D$5:$D$126,0))</f>
        <v>0.029363425925925925</v>
      </c>
    </row>
    <row r="98" spans="1:9" ht="15" customHeight="1">
      <c r="A98" s="14">
        <v>94</v>
      </c>
      <c r="B98" s="41" t="s">
        <v>149</v>
      </c>
      <c r="C98" s="42"/>
      <c r="D98" s="14" t="s">
        <v>123</v>
      </c>
      <c r="E98" s="15" t="s">
        <v>90</v>
      </c>
      <c r="F98" s="30">
        <v>0.07777777777777778</v>
      </c>
      <c r="G98" s="14" t="str">
        <f t="shared" si="4"/>
        <v>12.27/km</v>
      </c>
      <c r="H98" s="16">
        <f t="shared" si="3"/>
        <v>0.04988425925925927</v>
      </c>
      <c r="I98" s="16">
        <f>F98-INDEX($F$5:$F$126,MATCH(D98,$D$5:$D$126,0))</f>
        <v>0.029363425925925925</v>
      </c>
    </row>
    <row r="99" spans="1:9" ht="15" customHeight="1">
      <c r="A99" s="18">
        <v>95</v>
      </c>
      <c r="B99" s="43" t="s">
        <v>151</v>
      </c>
      <c r="C99" s="44"/>
      <c r="D99" s="18" t="s">
        <v>39</v>
      </c>
      <c r="E99" s="19" t="s">
        <v>3</v>
      </c>
      <c r="F99" s="31">
        <v>0.07777777777777778</v>
      </c>
      <c r="G99" s="18" t="str">
        <f t="shared" si="4"/>
        <v>12.27/km</v>
      </c>
      <c r="H99" s="20">
        <f t="shared" si="3"/>
        <v>0.04988425925925927</v>
      </c>
      <c r="I99" s="20">
        <f>F99-INDEX($F$5:$F$126,MATCH(D99,$D$5:$D$126,0))</f>
        <v>0.04398148148148148</v>
      </c>
    </row>
  </sheetData>
  <autoFilter ref="A4:I99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pane ySplit="3" topLeftCell="BM4" activePane="bottomLeft" state="frozen"/>
      <selection pane="topLeft" activeCell="A1" sqref="A1"/>
      <selection pane="bottomLeft" activeCell="B25" sqref="B25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6" t="str">
        <f>Individuale!A1</f>
        <v>Giro della Valdorcia</v>
      </c>
      <c r="B1" s="36"/>
      <c r="C1" s="36"/>
    </row>
    <row r="2" spans="1:3" ht="42" customHeight="1">
      <c r="A2" s="37" t="str">
        <f>Individuale!A3&amp;" km. "&amp;Individuale!I3</f>
        <v>Poggiardelli (SI) Italia - Lunedì 10/06/2013 km. 9</v>
      </c>
      <c r="B2" s="37"/>
      <c r="C2" s="37"/>
    </row>
    <row r="3" spans="1:3" ht="24.75" customHeight="1">
      <c r="A3" s="21" t="s">
        <v>157</v>
      </c>
      <c r="B3" s="22" t="s">
        <v>161</v>
      </c>
      <c r="C3" s="22" t="s">
        <v>155</v>
      </c>
    </row>
    <row r="4" spans="1:3" ht="15" customHeight="1">
      <c r="A4" s="10">
        <v>1</v>
      </c>
      <c r="B4" s="11" t="s">
        <v>3</v>
      </c>
      <c r="C4" s="23">
        <v>12</v>
      </c>
    </row>
    <row r="5" spans="1:3" ht="15" customHeight="1">
      <c r="A5" s="14">
        <v>2</v>
      </c>
      <c r="B5" s="15" t="s">
        <v>19</v>
      </c>
      <c r="C5" s="24">
        <v>9</v>
      </c>
    </row>
    <row r="6" spans="1:3" ht="15" customHeight="1">
      <c r="A6" s="14">
        <v>3</v>
      </c>
      <c r="B6" s="15" t="s">
        <v>6</v>
      </c>
      <c r="C6" s="24">
        <v>9</v>
      </c>
    </row>
    <row r="7" spans="1:3" ht="15" customHeight="1">
      <c r="A7" s="14">
        <v>4</v>
      </c>
      <c r="B7" s="15" t="s">
        <v>90</v>
      </c>
      <c r="C7" s="24">
        <v>7</v>
      </c>
    </row>
    <row r="8" spans="1:3" ht="15" customHeight="1">
      <c r="A8" s="14">
        <v>5</v>
      </c>
      <c r="B8" s="15" t="s">
        <v>35</v>
      </c>
      <c r="C8" s="24">
        <v>6</v>
      </c>
    </row>
    <row r="9" spans="1:3" ht="15" customHeight="1">
      <c r="A9" s="14">
        <v>6</v>
      </c>
      <c r="B9" s="15" t="s">
        <v>16</v>
      </c>
      <c r="C9" s="24">
        <v>5</v>
      </c>
    </row>
    <row r="10" spans="1:3" ht="15" customHeight="1">
      <c r="A10" s="25">
        <v>7</v>
      </c>
      <c r="B10" s="26" t="s">
        <v>166</v>
      </c>
      <c r="C10" s="28">
        <v>4</v>
      </c>
    </row>
    <row r="11" spans="1:3" ht="15" customHeight="1">
      <c r="A11" s="14">
        <v>8</v>
      </c>
      <c r="B11" s="15" t="s">
        <v>67</v>
      </c>
      <c r="C11" s="24">
        <v>3</v>
      </c>
    </row>
    <row r="12" spans="1:3" ht="15" customHeight="1">
      <c r="A12" s="14">
        <v>9</v>
      </c>
      <c r="B12" s="15" t="s">
        <v>31</v>
      </c>
      <c r="C12" s="24">
        <v>3</v>
      </c>
    </row>
    <row r="13" spans="1:3" ht="15" customHeight="1">
      <c r="A13" s="14">
        <v>10</v>
      </c>
      <c r="B13" s="15" t="s">
        <v>64</v>
      </c>
      <c r="C13" s="24">
        <v>2</v>
      </c>
    </row>
    <row r="14" spans="1:3" ht="15" customHeight="1">
      <c r="A14" s="14">
        <v>12</v>
      </c>
      <c r="B14" s="15" t="s">
        <v>132</v>
      </c>
      <c r="C14" s="24">
        <v>2</v>
      </c>
    </row>
    <row r="15" spans="1:3" ht="15" customHeight="1">
      <c r="A15" s="14">
        <v>13</v>
      </c>
      <c r="B15" s="15" t="s">
        <v>12</v>
      </c>
      <c r="C15" s="24">
        <v>2</v>
      </c>
    </row>
    <row r="16" spans="1:3" ht="15" customHeight="1">
      <c r="A16" s="14">
        <v>14</v>
      </c>
      <c r="B16" s="15" t="s">
        <v>41</v>
      </c>
      <c r="C16" s="24">
        <v>2</v>
      </c>
    </row>
    <row r="17" spans="1:3" ht="15" customHeight="1">
      <c r="A17" s="14">
        <v>15</v>
      </c>
      <c r="B17" s="15" t="s">
        <v>88</v>
      </c>
      <c r="C17" s="24">
        <v>2</v>
      </c>
    </row>
    <row r="18" spans="1:3" ht="15" customHeight="1">
      <c r="A18" s="14">
        <v>16</v>
      </c>
      <c r="B18" s="15" t="s">
        <v>62</v>
      </c>
      <c r="C18" s="24">
        <v>2</v>
      </c>
    </row>
    <row r="19" spans="1:3" ht="15" customHeight="1">
      <c r="A19" s="14">
        <v>17</v>
      </c>
      <c r="B19" s="15" t="s">
        <v>70</v>
      </c>
      <c r="C19" s="24">
        <v>1</v>
      </c>
    </row>
    <row r="20" spans="1:3" ht="15" customHeight="1">
      <c r="A20" s="14">
        <v>18</v>
      </c>
      <c r="B20" s="15" t="s">
        <v>84</v>
      </c>
      <c r="C20" s="24">
        <v>1</v>
      </c>
    </row>
    <row r="21" spans="1:3" ht="15" customHeight="1">
      <c r="A21" s="14">
        <v>19</v>
      </c>
      <c r="B21" s="15" t="s">
        <v>29</v>
      </c>
      <c r="C21" s="24">
        <v>1</v>
      </c>
    </row>
    <row r="22" spans="1:3" ht="15" customHeight="1">
      <c r="A22" s="14">
        <v>20</v>
      </c>
      <c r="B22" s="15" t="s">
        <v>121</v>
      </c>
      <c r="C22" s="24">
        <v>1</v>
      </c>
    </row>
    <row r="23" spans="1:3" ht="15" customHeight="1">
      <c r="A23" s="14">
        <v>21</v>
      </c>
      <c r="B23" s="15" t="s">
        <v>99</v>
      </c>
      <c r="C23" s="24">
        <v>1</v>
      </c>
    </row>
    <row r="24" spans="1:3" ht="15" customHeight="1">
      <c r="A24" s="14">
        <v>22</v>
      </c>
      <c r="B24" s="15" t="s">
        <v>76</v>
      </c>
      <c r="C24" s="24">
        <v>1</v>
      </c>
    </row>
    <row r="25" spans="1:3" ht="15" customHeight="1">
      <c r="A25" s="14">
        <v>23</v>
      </c>
      <c r="B25" s="15" t="s">
        <v>50</v>
      </c>
      <c r="C25" s="24">
        <v>1</v>
      </c>
    </row>
    <row r="26" spans="1:3" ht="15" customHeight="1">
      <c r="A26" s="14">
        <v>24</v>
      </c>
      <c r="B26" s="15" t="s">
        <v>97</v>
      </c>
      <c r="C26" s="24">
        <v>1</v>
      </c>
    </row>
    <row r="27" spans="1:3" ht="15" customHeight="1">
      <c r="A27" s="14">
        <v>25</v>
      </c>
      <c r="B27" s="15" t="s">
        <v>8</v>
      </c>
      <c r="C27" s="24">
        <v>1</v>
      </c>
    </row>
    <row r="28" spans="1:3" ht="15" customHeight="1">
      <c r="A28" s="14">
        <v>26</v>
      </c>
      <c r="B28" s="15" t="s">
        <v>105</v>
      </c>
      <c r="C28" s="24">
        <v>1</v>
      </c>
    </row>
    <row r="29" spans="1:3" ht="15" customHeight="1">
      <c r="A29" s="14">
        <v>27</v>
      </c>
      <c r="B29" s="15" t="s">
        <v>110</v>
      </c>
      <c r="C29" s="24">
        <v>1</v>
      </c>
    </row>
    <row r="30" spans="1:3" ht="15" customHeight="1">
      <c r="A30" s="14">
        <v>28</v>
      </c>
      <c r="B30" s="15" t="s">
        <v>128</v>
      </c>
      <c r="C30" s="24">
        <v>1</v>
      </c>
    </row>
    <row r="31" spans="1:3" ht="15" customHeight="1">
      <c r="A31" s="14">
        <v>29</v>
      </c>
      <c r="B31" s="15" t="s">
        <v>74</v>
      </c>
      <c r="C31" s="24">
        <v>1</v>
      </c>
    </row>
    <row r="32" spans="1:3" ht="15" customHeight="1">
      <c r="A32" s="14">
        <v>30</v>
      </c>
      <c r="B32" s="15" t="s">
        <v>103</v>
      </c>
      <c r="C32" s="24">
        <v>1</v>
      </c>
    </row>
    <row r="33" spans="1:3" ht="15" customHeight="1">
      <c r="A33" s="14">
        <v>31</v>
      </c>
      <c r="B33" s="15" t="s">
        <v>167</v>
      </c>
      <c r="C33" s="24">
        <v>1</v>
      </c>
    </row>
    <row r="34" spans="1:3" ht="15" customHeight="1">
      <c r="A34" s="14">
        <v>32</v>
      </c>
      <c r="B34" s="15" t="s">
        <v>0</v>
      </c>
      <c r="C34" s="24">
        <v>1</v>
      </c>
    </row>
    <row r="35" spans="1:3" ht="15" customHeight="1">
      <c r="A35" s="14">
        <v>33</v>
      </c>
      <c r="B35" s="15" t="s">
        <v>148</v>
      </c>
      <c r="C35" s="24">
        <v>1</v>
      </c>
    </row>
    <row r="36" spans="1:3" ht="15" customHeight="1">
      <c r="A36" s="14">
        <v>34</v>
      </c>
      <c r="B36" s="15" t="s">
        <v>137</v>
      </c>
      <c r="C36" s="24">
        <v>1</v>
      </c>
    </row>
    <row r="37" spans="1:3" ht="15" customHeight="1">
      <c r="A37" s="14">
        <v>35</v>
      </c>
      <c r="B37" s="15" t="s">
        <v>33</v>
      </c>
      <c r="C37" s="24">
        <v>1</v>
      </c>
    </row>
    <row r="38" spans="1:3" ht="15" customHeight="1">
      <c r="A38" s="14">
        <v>36</v>
      </c>
      <c r="B38" s="15" t="s">
        <v>55</v>
      </c>
      <c r="C38" s="24">
        <v>1</v>
      </c>
    </row>
    <row r="39" spans="1:3" ht="15" customHeight="1">
      <c r="A39" s="14">
        <v>37</v>
      </c>
      <c r="B39" s="15" t="s">
        <v>95</v>
      </c>
      <c r="C39" s="24">
        <v>1</v>
      </c>
    </row>
    <row r="40" spans="1:3" ht="15" customHeight="1">
      <c r="A40" s="14">
        <v>38</v>
      </c>
      <c r="B40" s="15" t="s">
        <v>117</v>
      </c>
      <c r="C40" s="24">
        <v>1</v>
      </c>
    </row>
    <row r="41" spans="1:3" ht="15" customHeight="1">
      <c r="A41" s="14">
        <v>39</v>
      </c>
      <c r="B41" s="15" t="s">
        <v>141</v>
      </c>
      <c r="C41" s="24">
        <v>1</v>
      </c>
    </row>
    <row r="42" spans="1:3" ht="15" customHeight="1">
      <c r="A42" s="14">
        <v>40</v>
      </c>
      <c r="B42" s="15" t="s">
        <v>43</v>
      </c>
      <c r="C42" s="24">
        <v>1</v>
      </c>
    </row>
    <row r="43" spans="1:3" ht="15" customHeight="1">
      <c r="A43" s="18">
        <v>41</v>
      </c>
      <c r="B43" s="19" t="s">
        <v>48</v>
      </c>
      <c r="C43" s="38">
        <v>1</v>
      </c>
    </row>
    <row r="44" ht="12.75">
      <c r="C44" s="2">
        <f>SUM(C4:C43)</f>
        <v>95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2013-07-24T15:23:22Z</dcterms:modified>
  <cp:category/>
  <cp:version/>
  <cp:contentType/>
  <cp:contentStatus/>
</cp:coreProperties>
</file>