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'Individuale'!$A$4:$J$50</definedName>
    <definedName name="_xlnm._FilterDatabase" localSheetId="1" hidden="1">'Squadra'!$A$4:$C$27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<sst xmlns="http://schemas.openxmlformats.org/spreadsheetml/2006/main" count="224" uniqueCount="142">
  <si>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</si>
  <si>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</si>
  <si>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</si>
  <si>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</si>
  <si>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</si>
  <si>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</si>
  <si>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</si>
  <si>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</si>
  <si>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</si>
  <si>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</si>
  <si>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</si>
  <si>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</si>
  <si>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</si>
  <si>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ROBERTO</t>
  </si>
  <si>
    <t>FRANCESCA</t>
  </si>
  <si>
    <t>DANIELE</t>
  </si>
  <si>
    <t>ROBERTA</t>
  </si>
  <si>
    <t>STEFANO</t>
  </si>
  <si>
    <t>MAGRINI</t>
  </si>
  <si>
    <t>FRANCESCO</t>
  </si>
  <si>
    <t>ANGELO</t>
  </si>
  <si>
    <t>MICHELE</t>
  </si>
  <si>
    <t>ETTORE</t>
  </si>
  <si>
    <t>CARLO</t>
  </si>
  <si>
    <t>UMBERTO</t>
  </si>
  <si>
    <t>CARLA</t>
  </si>
  <si>
    <t>FABIANI</t>
  </si>
  <si>
    <t>LUCCHESINI</t>
  </si>
  <si>
    <t>DI STEFANO</t>
  </si>
  <si>
    <t>Running Evolution</t>
  </si>
  <si>
    <t>LBM Sport</t>
  </si>
  <si>
    <t>AM  A</t>
  </si>
  <si>
    <t>SS Lazio Atletica</t>
  </si>
  <si>
    <t>Franchi</t>
  </si>
  <si>
    <t>Giuseppe</t>
  </si>
  <si>
    <t>MM-40  C</t>
  </si>
  <si>
    <t>Runners Rieti</t>
  </si>
  <si>
    <t>CLAUDIO 1</t>
  </si>
  <si>
    <t>Serva</t>
  </si>
  <si>
    <t>Manuel</t>
  </si>
  <si>
    <t>Uisp Rieti</t>
  </si>
  <si>
    <t>Vincenzoni</t>
  </si>
  <si>
    <t>Simone</t>
  </si>
  <si>
    <t>Runners Sangemini</t>
  </si>
  <si>
    <t>LEOMBRUNI</t>
  </si>
  <si>
    <t>Amatori Podistica Terni</t>
  </si>
  <si>
    <t>ALESI</t>
  </si>
  <si>
    <t>MM-35  B</t>
  </si>
  <si>
    <t>ATL. ABRUZZO L`AQUILA</t>
  </si>
  <si>
    <t>PROCACCI</t>
  </si>
  <si>
    <t>DANIENE</t>
  </si>
  <si>
    <t>ASD MONTORSI  RUN</t>
  </si>
  <si>
    <t>GALANTI</t>
  </si>
  <si>
    <t>MM-50  E</t>
  </si>
  <si>
    <t>CAFFARELLA TEAM ROMA</t>
  </si>
  <si>
    <t>Brandi</t>
  </si>
  <si>
    <t>Fabrizio</t>
  </si>
  <si>
    <t>Atletica Insieme Forhans Team</t>
  </si>
  <si>
    <t>ANGELUCCI</t>
  </si>
  <si>
    <t>ASD FORTI RUNNERS</t>
  </si>
  <si>
    <t>Di Cicco</t>
  </si>
  <si>
    <t>Raffaele</t>
  </si>
  <si>
    <t>AtleticoUisp Monterotondo</t>
  </si>
  <si>
    <t>Strabioli</t>
  </si>
  <si>
    <t>Marco</t>
  </si>
  <si>
    <t>Francica</t>
  </si>
  <si>
    <t>Luca</t>
  </si>
  <si>
    <t>Battistoni</t>
  </si>
  <si>
    <t>Andrea</t>
  </si>
  <si>
    <t>ASD Forti Runners</t>
  </si>
  <si>
    <t>AF  M</t>
  </si>
  <si>
    <t>ATLETICA NEPI</t>
  </si>
  <si>
    <t>Travaglini</t>
  </si>
  <si>
    <t>Mauro</t>
  </si>
  <si>
    <t>MM-45  D</t>
  </si>
  <si>
    <t>Atletica Faleria</t>
  </si>
  <si>
    <t>Massarelli</t>
  </si>
  <si>
    <t>Giorgio</t>
  </si>
  <si>
    <t>Pimpinella</t>
  </si>
  <si>
    <t>Francesca</t>
  </si>
  <si>
    <t>MUSSI</t>
  </si>
  <si>
    <t>TEAM</t>
  </si>
  <si>
    <t>Zervos</t>
  </si>
  <si>
    <t>Thi Kim Thu</t>
  </si>
  <si>
    <t>MF-50  Q</t>
  </si>
  <si>
    <t>Forhans Team</t>
  </si>
  <si>
    <t>ATL. UISP MONTEROTONDO</t>
  </si>
  <si>
    <t>GABRIELLI</t>
  </si>
  <si>
    <t>GS Lital</t>
  </si>
  <si>
    <t>CARRONE T.</t>
  </si>
  <si>
    <t>LUCIO</t>
  </si>
  <si>
    <t>Franco</t>
  </si>
  <si>
    <t>MM-60  G</t>
  </si>
  <si>
    <t>Roberta</t>
  </si>
  <si>
    <t>ZEDDE</t>
  </si>
  <si>
    <t>GIANLUIGGI</t>
  </si>
  <si>
    <t>MM-55  F</t>
  </si>
  <si>
    <t>ATLETICA FALERIA</t>
  </si>
  <si>
    <t>Reali</t>
  </si>
  <si>
    <t>Ilaria</t>
  </si>
  <si>
    <t>MF-40  O</t>
  </si>
  <si>
    <t>Paris</t>
  </si>
  <si>
    <t>Filiberto</t>
  </si>
  <si>
    <t>Rubinace</t>
  </si>
  <si>
    <t>Rita</t>
  </si>
  <si>
    <t>MF-45  P</t>
  </si>
  <si>
    <t>Piedimonte</t>
  </si>
  <si>
    <t>Vittorio</t>
  </si>
  <si>
    <t>Pintus</t>
  </si>
  <si>
    <t>Giovanni</t>
  </si>
  <si>
    <t>MM-70  I</t>
  </si>
  <si>
    <t>ASD Forza Maggiore</t>
  </si>
  <si>
    <t>Raru</t>
  </si>
  <si>
    <t>Carmen</t>
  </si>
  <si>
    <t>Mancini</t>
  </si>
  <si>
    <t>Tiziana</t>
  </si>
  <si>
    <t>Domenico</t>
  </si>
  <si>
    <t>MM-75  L</t>
  </si>
  <si>
    <t>Brogi</t>
  </si>
  <si>
    <t>Giancarlo</t>
  </si>
  <si>
    <t>Menini</t>
  </si>
  <si>
    <t>Donarelli</t>
  </si>
  <si>
    <t>Valerio</t>
  </si>
  <si>
    <t>Veroli</t>
  </si>
  <si>
    <t>Federico</t>
  </si>
  <si>
    <t>Sconocchia</t>
  </si>
  <si>
    <t>Renzo</t>
  </si>
  <si>
    <t>Grifoni</t>
  </si>
  <si>
    <t>Eugenio</t>
  </si>
  <si>
    <t>Iacobelli</t>
  </si>
  <si>
    <t>Letizia</t>
  </si>
  <si>
    <t>MF-35  N</t>
  </si>
  <si>
    <t>FABRIZI</t>
  </si>
  <si>
    <t>CARIRI</t>
  </si>
  <si>
    <t>INGHES</t>
  </si>
  <si>
    <t>MF-65  T</t>
  </si>
  <si>
    <t>ATL. MYRICAE TERNI</t>
  </si>
  <si>
    <t>MENAPACE</t>
  </si>
  <si>
    <t>A.S.D. PODISTICA SOLIDARIETA`</t>
  </si>
  <si>
    <t>Giro della Torretta</t>
  </si>
  <si>
    <t xml:space="preserve">6ª edizione </t>
  </si>
  <si>
    <t>Rieti (RI) Italia - Sabato 02/05/2015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</si>
</sst>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140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141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28</v>
      </c>
      <c r="C5" s="32" t="s">
        <v>15</v>
      </c>
      <c r="D5" s="32" t="s">
        <v>31</v>
      </c>
      <c r="E5" s="32" t="s">
        <v>32</v>
      </c>
      <c r="F5" s="43">
        <v>0.024467592592592593</v>
      </c>
      <c r="G5" s="43">
        <v>0.024467592592592593</v>
      </c>
      <c r="H5" s="11" t="str">
        <f>TEXT(INT((HOUR(G5)*3600+MINUTE(G5)*60+SECOND(G5))/$J$3/60),"0")&amp;"."&amp;TEXT(MOD((HOUR(G5)*3600+MINUTE(G5)*60+SECOND(G5))/$J$3,60),"00")&amp;"/km"</f>
        <v>3.12/km</v>
      </c>
      <c r="I5" s="16">
        <f>G5-$G$5</f>
        <v>0</v>
      </c>
      <c r="J5" s="16">
        <f>G5-INDEX($G$5:$G$63,MATCH(D5,$D$5:$D$63,0))</f>
        <v>0</v>
      </c>
    </row>
    <row r="6" spans="1:10" s="10" customFormat="1" ht="15" customHeight="1">
      <c r="A6" s="12">
        <v>2</v>
      </c>
      <c r="B6" s="33" t="s">
        <v>33</v>
      </c>
      <c r="C6" s="33" t="s">
        <v>34</v>
      </c>
      <c r="D6" s="33" t="s">
        <v>35</v>
      </c>
      <c r="E6" s="33" t="s">
        <v>36</v>
      </c>
      <c r="F6" s="44">
        <v>0.026342592592592588</v>
      </c>
      <c r="G6" s="44">
        <v>0.026342592592592588</v>
      </c>
      <c r="H6" s="12" t="str">
        <f aca="true" t="shared" si="0" ref="H6:H50">TEXT(INT((HOUR(G6)*3600+MINUTE(G6)*60+SECOND(G6))/$J$3/60),"0")&amp;"."&amp;TEXT(MOD((HOUR(G6)*3600+MINUTE(G6)*60+SECOND(G6))/$J$3,60),"00")&amp;"/km"</f>
        <v>3.27/km</v>
      </c>
      <c r="I6" s="13">
        <f aca="true" t="shared" si="1" ref="I6:I50">G6-$G$5</f>
        <v>0.0018749999999999947</v>
      </c>
      <c r="J6" s="13">
        <f>G6-INDEX($G$5:$G$63,MATCH(D6,$D$5:$D$63,0))</f>
        <v>0</v>
      </c>
    </row>
    <row r="7" spans="1:10" s="10" customFormat="1" ht="15" customHeight="1">
      <c r="A7" s="12">
        <v>3</v>
      </c>
      <c r="B7" s="33" t="s">
        <v>27</v>
      </c>
      <c r="C7" s="33" t="s">
        <v>37</v>
      </c>
      <c r="D7" s="33" t="s">
        <v>35</v>
      </c>
      <c r="E7" s="33" t="s">
        <v>32</v>
      </c>
      <c r="F7" s="44">
        <v>0.026875</v>
      </c>
      <c r="G7" s="44">
        <v>0.026875</v>
      </c>
      <c r="H7" s="12" t="str">
        <f t="shared" si="0"/>
        <v>3.31/km</v>
      </c>
      <c r="I7" s="13">
        <f t="shared" si="1"/>
        <v>0.0024074074074074067</v>
      </c>
      <c r="J7" s="13">
        <f>G7-INDEX($G$5:$G$63,MATCH(D7,$D$5:$D$63,0))</f>
        <v>0.000532407407407412</v>
      </c>
    </row>
    <row r="8" spans="1:10" s="10" customFormat="1" ht="15" customHeight="1">
      <c r="A8" s="12">
        <v>4</v>
      </c>
      <c r="B8" s="33" t="s">
        <v>38</v>
      </c>
      <c r="C8" s="33" t="s">
        <v>39</v>
      </c>
      <c r="D8" s="33" t="s">
        <v>31</v>
      </c>
      <c r="E8" s="33" t="s">
        <v>40</v>
      </c>
      <c r="F8" s="44">
        <v>0.02710648148148148</v>
      </c>
      <c r="G8" s="44">
        <v>0.02710648148148148</v>
      </c>
      <c r="H8" s="12" t="str">
        <f t="shared" si="0"/>
        <v>3.33/km</v>
      </c>
      <c r="I8" s="13">
        <f t="shared" si="1"/>
        <v>0.0026388888888888885</v>
      </c>
      <c r="J8" s="13">
        <f>G8-INDEX($G$5:$G$63,MATCH(D8,$D$5:$D$63,0))</f>
        <v>0.0026388888888888885</v>
      </c>
    </row>
    <row r="9" spans="1:10" s="10" customFormat="1" ht="15" customHeight="1">
      <c r="A9" s="12">
        <v>5</v>
      </c>
      <c r="B9" s="33" t="s">
        <v>41</v>
      </c>
      <c r="C9" s="33" t="s">
        <v>42</v>
      </c>
      <c r="D9" s="33" t="s">
        <v>35</v>
      </c>
      <c r="E9" s="33" t="s">
        <v>43</v>
      </c>
      <c r="F9" s="44">
        <v>0.027407407407407408</v>
      </c>
      <c r="G9" s="44">
        <v>0.027407407407407408</v>
      </c>
      <c r="H9" s="12" t="str">
        <f t="shared" si="0"/>
        <v>3.35/km</v>
      </c>
      <c r="I9" s="13">
        <f t="shared" si="1"/>
        <v>0.0029398148148148152</v>
      </c>
      <c r="J9" s="13">
        <f>G9-INDEX($G$5:$G$63,MATCH(D9,$D$5:$D$63,0))</f>
        <v>0.0010648148148148205</v>
      </c>
    </row>
    <row r="10" spans="1:10" s="10" customFormat="1" ht="15" customHeight="1">
      <c r="A10" s="12">
        <v>6</v>
      </c>
      <c r="B10" s="33" t="s">
        <v>44</v>
      </c>
      <c r="C10" s="33" t="s">
        <v>19</v>
      </c>
      <c r="D10" s="33" t="s">
        <v>31</v>
      </c>
      <c r="E10" s="33" t="s">
        <v>45</v>
      </c>
      <c r="F10" s="44">
        <v>0.027615740740740743</v>
      </c>
      <c r="G10" s="44">
        <v>0.027615740740740743</v>
      </c>
      <c r="H10" s="12" t="str">
        <f t="shared" si="0"/>
        <v>3.37/km</v>
      </c>
      <c r="I10" s="13">
        <f t="shared" si="1"/>
        <v>0.00314814814814815</v>
      </c>
      <c r="J10" s="13">
        <f>G10-INDEX($G$5:$G$63,MATCH(D10,$D$5:$D$63,0))</f>
        <v>0.00314814814814815</v>
      </c>
    </row>
    <row r="11" spans="1:10" s="10" customFormat="1" ht="15" customHeight="1">
      <c r="A11" s="12">
        <v>7</v>
      </c>
      <c r="B11" s="33" t="s">
        <v>46</v>
      </c>
      <c r="C11" s="33" t="s">
        <v>13</v>
      </c>
      <c r="D11" s="33" t="s">
        <v>47</v>
      </c>
      <c r="E11" s="33" t="s">
        <v>48</v>
      </c>
      <c r="F11" s="44">
        <v>0.029282407407407406</v>
      </c>
      <c r="G11" s="44">
        <v>0.029282407407407406</v>
      </c>
      <c r="H11" s="12" t="str">
        <f t="shared" si="0"/>
        <v>3.50/km</v>
      </c>
      <c r="I11" s="13">
        <f t="shared" si="1"/>
        <v>0.0048148148148148134</v>
      </c>
      <c r="J11" s="13">
        <f>G11-INDEX($G$5:$G$63,MATCH(D11,$D$5:$D$63,0))</f>
        <v>0</v>
      </c>
    </row>
    <row r="12" spans="1:10" s="10" customFormat="1" ht="15" customHeight="1">
      <c r="A12" s="12">
        <v>8</v>
      </c>
      <c r="B12" s="33" t="s">
        <v>49</v>
      </c>
      <c r="C12" s="33" t="s">
        <v>50</v>
      </c>
      <c r="D12" s="33" t="s">
        <v>35</v>
      </c>
      <c r="E12" s="33" t="s">
        <v>51</v>
      </c>
      <c r="F12" s="44">
        <v>0.02972222222222222</v>
      </c>
      <c r="G12" s="44">
        <v>0.02972222222222222</v>
      </c>
      <c r="H12" s="12" t="str">
        <f t="shared" si="0"/>
        <v>3.53/km</v>
      </c>
      <c r="I12" s="13">
        <f t="shared" si="1"/>
        <v>0.0052546296296296265</v>
      </c>
      <c r="J12" s="13">
        <f>G12-INDEX($G$5:$G$63,MATCH(D12,$D$5:$D$63,0))</f>
        <v>0.0033796296296296317</v>
      </c>
    </row>
    <row r="13" spans="1:10" s="10" customFormat="1" ht="15" customHeight="1">
      <c r="A13" s="12">
        <v>9</v>
      </c>
      <c r="B13" s="33" t="s">
        <v>52</v>
      </c>
      <c r="C13" s="33" t="s">
        <v>20</v>
      </c>
      <c r="D13" s="33" t="s">
        <v>53</v>
      </c>
      <c r="E13" s="33" t="s">
        <v>54</v>
      </c>
      <c r="F13" s="44">
        <v>0.030671296296296294</v>
      </c>
      <c r="G13" s="44">
        <v>0.030671296296296294</v>
      </c>
      <c r="H13" s="12" t="str">
        <f t="shared" si="0"/>
        <v>4.01/km</v>
      </c>
      <c r="I13" s="13">
        <f t="shared" si="1"/>
        <v>0.006203703703703701</v>
      </c>
      <c r="J13" s="13">
        <f>G13-INDEX($G$5:$G$63,MATCH(D13,$D$5:$D$63,0))</f>
        <v>0</v>
      </c>
    </row>
    <row r="14" spans="1:10" s="10" customFormat="1" ht="15" customHeight="1">
      <c r="A14" s="12">
        <v>10</v>
      </c>
      <c r="B14" s="33" t="s">
        <v>55</v>
      </c>
      <c r="C14" s="33" t="s">
        <v>56</v>
      </c>
      <c r="D14" s="33" t="s">
        <v>35</v>
      </c>
      <c r="E14" s="33" t="s">
        <v>57</v>
      </c>
      <c r="F14" s="44">
        <v>0.03070601851851852</v>
      </c>
      <c r="G14" s="44">
        <v>0.03070601851851852</v>
      </c>
      <c r="H14" s="12" t="str">
        <f t="shared" si="0"/>
        <v>4.01/km</v>
      </c>
      <c r="I14" s="13">
        <f t="shared" si="1"/>
        <v>0.0062384259259259285</v>
      </c>
      <c r="J14" s="13">
        <f>G14-INDEX($G$5:$G$63,MATCH(D14,$D$5:$D$63,0))</f>
        <v>0.004363425925925934</v>
      </c>
    </row>
    <row r="15" spans="1:10" s="10" customFormat="1" ht="15" customHeight="1">
      <c r="A15" s="12">
        <v>11</v>
      </c>
      <c r="B15" s="33" t="s">
        <v>58</v>
      </c>
      <c r="C15" s="33" t="s">
        <v>21</v>
      </c>
      <c r="D15" s="33" t="s">
        <v>35</v>
      </c>
      <c r="E15" s="33" t="s">
        <v>59</v>
      </c>
      <c r="F15" s="44">
        <v>0.03079861111111111</v>
      </c>
      <c r="G15" s="44">
        <v>0.03079861111111111</v>
      </c>
      <c r="H15" s="12" t="str">
        <f t="shared" si="0"/>
        <v>4.02/km</v>
      </c>
      <c r="I15" s="13">
        <f t="shared" si="1"/>
        <v>0.006331018518518517</v>
      </c>
      <c r="J15" s="13">
        <f>G15-INDEX($G$5:$G$63,MATCH(D15,$D$5:$D$63,0))</f>
        <v>0.004456018518518522</v>
      </c>
    </row>
    <row r="16" spans="1:10" s="10" customFormat="1" ht="15" customHeight="1">
      <c r="A16" s="12">
        <v>12</v>
      </c>
      <c r="B16" s="33" t="s">
        <v>60</v>
      </c>
      <c r="C16" s="33" t="s">
        <v>61</v>
      </c>
      <c r="D16" s="33" t="s">
        <v>53</v>
      </c>
      <c r="E16" s="33" t="s">
        <v>62</v>
      </c>
      <c r="F16" s="44">
        <v>0.03137731481481481</v>
      </c>
      <c r="G16" s="44">
        <v>0.03137731481481481</v>
      </c>
      <c r="H16" s="12" t="str">
        <f t="shared" si="0"/>
        <v>4.06/km</v>
      </c>
      <c r="I16" s="13">
        <f t="shared" si="1"/>
        <v>0.006909722222222216</v>
      </c>
      <c r="J16" s="13">
        <f>G16-INDEX($G$5:$G$63,MATCH(D16,$D$5:$D$63,0))</f>
        <v>0.0007060185185185155</v>
      </c>
    </row>
    <row r="17" spans="1:10" s="10" customFormat="1" ht="15" customHeight="1">
      <c r="A17" s="12">
        <v>13</v>
      </c>
      <c r="B17" s="33" t="s">
        <v>63</v>
      </c>
      <c r="C17" s="33" t="s">
        <v>64</v>
      </c>
      <c r="D17" s="33" t="s">
        <v>47</v>
      </c>
      <c r="E17" s="33" t="s">
        <v>29</v>
      </c>
      <c r="F17" s="44">
        <v>0.031435185185185184</v>
      </c>
      <c r="G17" s="44">
        <v>0.031435185185185184</v>
      </c>
      <c r="H17" s="12" t="str">
        <f t="shared" si="0"/>
        <v>4.07/km</v>
      </c>
      <c r="I17" s="13">
        <f t="shared" si="1"/>
        <v>0.006967592592592591</v>
      </c>
      <c r="J17" s="13">
        <f>G17-INDEX($G$5:$G$63,MATCH(D17,$D$5:$D$63,0))</f>
        <v>0.0021527777777777778</v>
      </c>
    </row>
    <row r="18" spans="1:10" s="10" customFormat="1" ht="15" customHeight="1">
      <c r="A18" s="12">
        <v>14</v>
      </c>
      <c r="B18" s="33" t="s">
        <v>65</v>
      </c>
      <c r="C18" s="33" t="s">
        <v>66</v>
      </c>
      <c r="D18" s="33" t="s">
        <v>31</v>
      </c>
      <c r="E18" s="33" t="s">
        <v>30</v>
      </c>
      <c r="F18" s="44">
        <v>0.03146990740740741</v>
      </c>
      <c r="G18" s="44">
        <v>0.03146990740740741</v>
      </c>
      <c r="H18" s="12" t="str">
        <f t="shared" si="0"/>
        <v>4.07/km</v>
      </c>
      <c r="I18" s="13">
        <f t="shared" si="1"/>
        <v>0.007002314814814819</v>
      </c>
      <c r="J18" s="13">
        <f>G18-INDEX($G$5:$G$63,MATCH(D18,$D$5:$D$63,0))</f>
        <v>0.007002314814814819</v>
      </c>
    </row>
    <row r="19" spans="1:10" s="10" customFormat="1" ht="15" customHeight="1">
      <c r="A19" s="12">
        <v>15</v>
      </c>
      <c r="B19" s="33" t="s">
        <v>67</v>
      </c>
      <c r="C19" s="33" t="s">
        <v>68</v>
      </c>
      <c r="D19" s="33" t="s">
        <v>35</v>
      </c>
      <c r="E19" s="33" t="s">
        <v>69</v>
      </c>
      <c r="F19" s="44">
        <v>0.031574074074074074</v>
      </c>
      <c r="G19" s="44">
        <v>0.031574074074074074</v>
      </c>
      <c r="H19" s="12" t="str">
        <f t="shared" si="0"/>
        <v>4.08/km</v>
      </c>
      <c r="I19" s="13">
        <f t="shared" si="1"/>
        <v>0.007106481481481481</v>
      </c>
      <c r="J19" s="13">
        <f>G19-INDEX($G$5:$G$63,MATCH(D19,$D$5:$D$63,0))</f>
        <v>0.005231481481481486</v>
      </c>
    </row>
    <row r="20" spans="1:10" s="10" customFormat="1" ht="15" customHeight="1">
      <c r="A20" s="12">
        <v>16</v>
      </c>
      <c r="B20" s="33" t="s">
        <v>49</v>
      </c>
      <c r="C20" s="33" t="s">
        <v>16</v>
      </c>
      <c r="D20" s="33" t="s">
        <v>70</v>
      </c>
      <c r="E20" s="33" t="s">
        <v>71</v>
      </c>
      <c r="F20" s="44">
        <v>0.031886574074074074</v>
      </c>
      <c r="G20" s="44">
        <v>0.031886574074074074</v>
      </c>
      <c r="H20" s="12" t="str">
        <f t="shared" si="0"/>
        <v>4.10/km</v>
      </c>
      <c r="I20" s="13">
        <f t="shared" si="1"/>
        <v>0.007418981481481481</v>
      </c>
      <c r="J20" s="13">
        <f>G20-INDEX($G$5:$G$63,MATCH(D20,$D$5:$D$63,0))</f>
        <v>0</v>
      </c>
    </row>
    <row r="21" spans="1:10" ht="15" customHeight="1">
      <c r="A21" s="12">
        <v>17</v>
      </c>
      <c r="B21" s="33" t="s">
        <v>72</v>
      </c>
      <c r="C21" s="33" t="s">
        <v>73</v>
      </c>
      <c r="D21" s="33" t="s">
        <v>74</v>
      </c>
      <c r="E21" s="33" t="s">
        <v>75</v>
      </c>
      <c r="F21" s="44">
        <v>0.03190972222222222</v>
      </c>
      <c r="G21" s="44">
        <v>0.03190972222222222</v>
      </c>
      <c r="H21" s="12" t="str">
        <f t="shared" si="0"/>
        <v>4.11/km</v>
      </c>
      <c r="I21" s="13">
        <f t="shared" si="1"/>
        <v>0.007442129629629628</v>
      </c>
      <c r="J21" s="13">
        <f>G21-INDEX($G$5:$G$63,MATCH(D21,$D$5:$D$63,0))</f>
        <v>0</v>
      </c>
    </row>
    <row r="22" spans="1:10" ht="15" customHeight="1">
      <c r="A22" s="12">
        <v>18</v>
      </c>
      <c r="B22" s="33" t="s">
        <v>76</v>
      </c>
      <c r="C22" s="33" t="s">
        <v>77</v>
      </c>
      <c r="D22" s="33" t="s">
        <v>53</v>
      </c>
      <c r="E22" s="33" t="s">
        <v>36</v>
      </c>
      <c r="F22" s="44">
        <v>0.032129629629629626</v>
      </c>
      <c r="G22" s="44">
        <v>0.032129629629629626</v>
      </c>
      <c r="H22" s="12" t="str">
        <f t="shared" si="0"/>
        <v>4.12/km</v>
      </c>
      <c r="I22" s="13">
        <f t="shared" si="1"/>
        <v>0.007662037037037033</v>
      </c>
      <c r="J22" s="13">
        <f>G22-INDEX($G$5:$G$63,MATCH(D22,$D$5:$D$63,0))</f>
        <v>0.0014583333333333323</v>
      </c>
    </row>
    <row r="23" spans="1:10" ht="15" customHeight="1">
      <c r="A23" s="12">
        <v>19</v>
      </c>
      <c r="B23" s="33" t="s">
        <v>78</v>
      </c>
      <c r="C23" s="33" t="s">
        <v>79</v>
      </c>
      <c r="D23" s="33" t="s">
        <v>70</v>
      </c>
      <c r="E23" s="33" t="s">
        <v>30</v>
      </c>
      <c r="F23" s="44">
        <v>0.03243055555555556</v>
      </c>
      <c r="G23" s="44">
        <v>0.03243055555555556</v>
      </c>
      <c r="H23" s="12" t="str">
        <f t="shared" si="0"/>
        <v>4.15/km</v>
      </c>
      <c r="I23" s="13">
        <f t="shared" si="1"/>
        <v>0.007962962962962967</v>
      </c>
      <c r="J23" s="13">
        <f>G23-INDEX($G$5:$G$63,MATCH(D23,$D$5:$D$63,0))</f>
        <v>0.0005439814814814856</v>
      </c>
    </row>
    <row r="24" spans="1:10" ht="15" customHeight="1">
      <c r="A24" s="12">
        <v>20</v>
      </c>
      <c r="B24" s="33" t="s">
        <v>80</v>
      </c>
      <c r="C24" s="33" t="s">
        <v>23</v>
      </c>
      <c r="D24" s="33" t="s">
        <v>74</v>
      </c>
      <c r="E24" s="33" t="s">
        <v>81</v>
      </c>
      <c r="F24" s="44">
        <v>0.032511574074074075</v>
      </c>
      <c r="G24" s="44">
        <v>0.032511574074074075</v>
      </c>
      <c r="H24" s="12" t="str">
        <f t="shared" si="0"/>
        <v>4.15/km</v>
      </c>
      <c r="I24" s="13">
        <f t="shared" si="1"/>
        <v>0.008043981481481482</v>
      </c>
      <c r="J24" s="13">
        <f>G24-INDEX($G$5:$G$63,MATCH(D24,$D$5:$D$63,0))</f>
        <v>0.0006018518518518534</v>
      </c>
    </row>
    <row r="25" spans="1:10" ht="15" customHeight="1">
      <c r="A25" s="12">
        <v>21</v>
      </c>
      <c r="B25" s="33" t="s">
        <v>82</v>
      </c>
      <c r="C25" s="33" t="s">
        <v>83</v>
      </c>
      <c r="D25" s="33" t="s">
        <v>84</v>
      </c>
      <c r="E25" s="33" t="s">
        <v>85</v>
      </c>
      <c r="F25" s="44">
        <v>0.03275462962962963</v>
      </c>
      <c r="G25" s="44">
        <v>0.03275462962962963</v>
      </c>
      <c r="H25" s="12" t="str">
        <f t="shared" si="0"/>
        <v>4.17/km</v>
      </c>
      <c r="I25" s="13">
        <f t="shared" si="1"/>
        <v>0.008287037037037034</v>
      </c>
      <c r="J25" s="13">
        <f>G25-INDEX($G$5:$G$63,MATCH(D25,$D$5:$D$63,0))</f>
        <v>0</v>
      </c>
    </row>
    <row r="26" spans="1:10" ht="15" customHeight="1">
      <c r="A26" s="12">
        <v>22</v>
      </c>
      <c r="B26" s="33" t="s">
        <v>18</v>
      </c>
      <c r="C26" s="33" t="s">
        <v>17</v>
      </c>
      <c r="D26" s="33" t="s">
        <v>74</v>
      </c>
      <c r="E26" s="33" t="s">
        <v>86</v>
      </c>
      <c r="F26" s="44">
        <v>0.03295138888888889</v>
      </c>
      <c r="G26" s="44">
        <v>0.03295138888888889</v>
      </c>
      <c r="H26" s="12" t="str">
        <f t="shared" si="0"/>
        <v>4.19/km</v>
      </c>
      <c r="I26" s="13">
        <f t="shared" si="1"/>
        <v>0.008483796296296298</v>
      </c>
      <c r="J26" s="13">
        <f>G26-INDEX($G$5:$G$63,MATCH(D26,$D$5:$D$63,0))</f>
        <v>0.00104166666666667</v>
      </c>
    </row>
    <row r="27" spans="1:10" ht="15" customHeight="1">
      <c r="A27" s="12">
        <v>23</v>
      </c>
      <c r="B27" s="33" t="s">
        <v>87</v>
      </c>
      <c r="C27" s="33" t="s">
        <v>24</v>
      </c>
      <c r="D27" s="33" t="s">
        <v>53</v>
      </c>
      <c r="E27" s="33" t="s">
        <v>88</v>
      </c>
      <c r="F27" s="44">
        <v>0.0347337962962963</v>
      </c>
      <c r="G27" s="44">
        <v>0.0347337962962963</v>
      </c>
      <c r="H27" s="12" t="str">
        <f t="shared" si="0"/>
        <v>4.33/km</v>
      </c>
      <c r="I27" s="13">
        <f t="shared" si="1"/>
        <v>0.010266203703703704</v>
      </c>
      <c r="J27" s="13">
        <f>G27-INDEX($G$5:$G$63,MATCH(D27,$D$5:$D$63,0))</f>
        <v>0.004062500000000004</v>
      </c>
    </row>
    <row r="28" spans="1:10" ht="15" customHeight="1">
      <c r="A28" s="12">
        <v>24</v>
      </c>
      <c r="B28" s="33" t="s">
        <v>89</v>
      </c>
      <c r="C28" s="33" t="s">
        <v>90</v>
      </c>
      <c r="D28" s="33" t="s">
        <v>53</v>
      </c>
      <c r="E28" s="33" t="s">
        <v>32</v>
      </c>
      <c r="F28" s="44">
        <v>0.03480324074074074</v>
      </c>
      <c r="G28" s="44">
        <v>0.03480324074074074</v>
      </c>
      <c r="H28" s="12" t="str">
        <f t="shared" si="0"/>
        <v>4.33/km</v>
      </c>
      <c r="I28" s="13">
        <f t="shared" si="1"/>
        <v>0.010335648148148146</v>
      </c>
      <c r="J28" s="13">
        <f>G28-INDEX($G$5:$G$63,MATCH(D28,$D$5:$D$63,0))</f>
        <v>0.004131944444444445</v>
      </c>
    </row>
    <row r="29" spans="1:10" ht="15" customHeight="1">
      <c r="A29" s="12">
        <v>25</v>
      </c>
      <c r="B29" s="33" t="s">
        <v>78</v>
      </c>
      <c r="C29" s="33" t="s">
        <v>91</v>
      </c>
      <c r="D29" s="33" t="s">
        <v>92</v>
      </c>
      <c r="E29" s="33" t="s">
        <v>75</v>
      </c>
      <c r="F29" s="44">
        <v>0.03550925925925926</v>
      </c>
      <c r="G29" s="44">
        <v>0.03550925925925926</v>
      </c>
      <c r="H29" s="12" t="str">
        <f t="shared" si="0"/>
        <v>4.39/km</v>
      </c>
      <c r="I29" s="13">
        <f t="shared" si="1"/>
        <v>0.011041666666666668</v>
      </c>
      <c r="J29" s="13">
        <f>G29-INDEX($G$5:$G$63,MATCH(D29,$D$5:$D$63,0))</f>
        <v>0</v>
      </c>
    </row>
    <row r="30" spans="1:10" ht="15" customHeight="1">
      <c r="A30" s="15">
        <v>26</v>
      </c>
      <c r="B30" s="35" t="s">
        <v>26</v>
      </c>
      <c r="C30" s="35" t="s">
        <v>12</v>
      </c>
      <c r="D30" s="35" t="s">
        <v>53</v>
      </c>
      <c r="E30" s="35" t="s">
        <v>138</v>
      </c>
      <c r="F30" s="46">
        <v>0.036423611111111115</v>
      </c>
      <c r="G30" s="46">
        <v>0.036423611111111115</v>
      </c>
      <c r="H30" s="15" t="str">
        <f t="shared" si="0"/>
        <v>4.46/km</v>
      </c>
      <c r="I30" s="17">
        <f t="shared" si="1"/>
        <v>0.011956018518518522</v>
      </c>
      <c r="J30" s="17">
        <f>G30-INDEX($G$5:$G$63,MATCH(D30,$D$5:$D$63,0))</f>
        <v>0.005752314814814821</v>
      </c>
    </row>
    <row r="31" spans="1:10" ht="15" customHeight="1">
      <c r="A31" s="12">
        <v>27</v>
      </c>
      <c r="B31" s="33" t="s">
        <v>78</v>
      </c>
      <c r="C31" s="33" t="s">
        <v>93</v>
      </c>
      <c r="D31" s="33" t="s">
        <v>70</v>
      </c>
      <c r="E31" s="33" t="s">
        <v>30</v>
      </c>
      <c r="F31" s="44">
        <v>0.036724537037037035</v>
      </c>
      <c r="G31" s="44">
        <v>0.036724537037037035</v>
      </c>
      <c r="H31" s="12" t="str">
        <f t="shared" si="0"/>
        <v>4.48/km</v>
      </c>
      <c r="I31" s="13">
        <f t="shared" si="1"/>
        <v>0.012256944444444442</v>
      </c>
      <c r="J31" s="13">
        <f>G31-INDEX($G$5:$G$63,MATCH(D31,$D$5:$D$63,0))</f>
        <v>0.004837962962962961</v>
      </c>
    </row>
    <row r="32" spans="1:10" ht="15" customHeight="1">
      <c r="A32" s="12">
        <v>28</v>
      </c>
      <c r="B32" s="33" t="s">
        <v>94</v>
      </c>
      <c r="C32" s="33" t="s">
        <v>95</v>
      </c>
      <c r="D32" s="33" t="s">
        <v>96</v>
      </c>
      <c r="E32" s="33" t="s">
        <v>97</v>
      </c>
      <c r="F32" s="44">
        <v>0.03751157407407407</v>
      </c>
      <c r="G32" s="44">
        <v>0.03751157407407407</v>
      </c>
      <c r="H32" s="12" t="str">
        <f t="shared" si="0"/>
        <v>4.55/km</v>
      </c>
      <c r="I32" s="13">
        <f t="shared" si="1"/>
        <v>0.01304398148148148</v>
      </c>
      <c r="J32" s="13">
        <f>G32-INDEX($G$5:$G$63,MATCH(D32,$D$5:$D$63,0))</f>
        <v>0</v>
      </c>
    </row>
    <row r="33" spans="1:10" ht="15" customHeight="1">
      <c r="A33" s="12">
        <v>29</v>
      </c>
      <c r="B33" s="33" t="s">
        <v>98</v>
      </c>
      <c r="C33" s="33" t="s">
        <v>99</v>
      </c>
      <c r="D33" s="33" t="s">
        <v>100</v>
      </c>
      <c r="E33" s="33" t="s">
        <v>85</v>
      </c>
      <c r="F33" s="44">
        <v>0.03827546296296296</v>
      </c>
      <c r="G33" s="44">
        <v>0.03827546296296296</v>
      </c>
      <c r="H33" s="12" t="str">
        <f t="shared" si="0"/>
        <v>5.01/km</v>
      </c>
      <c r="I33" s="13">
        <f t="shared" si="1"/>
        <v>0.01380787037037037</v>
      </c>
      <c r="J33" s="13">
        <f>G33-INDEX($G$5:$G$63,MATCH(D33,$D$5:$D$63,0))</f>
        <v>0</v>
      </c>
    </row>
    <row r="34" spans="1:10" ht="15" customHeight="1">
      <c r="A34" s="12">
        <v>30</v>
      </c>
      <c r="B34" s="33" t="s">
        <v>101</v>
      </c>
      <c r="C34" s="33" t="s">
        <v>102</v>
      </c>
      <c r="D34" s="33" t="s">
        <v>96</v>
      </c>
      <c r="E34" s="33" t="s">
        <v>36</v>
      </c>
      <c r="F34" s="44">
        <v>0.038356481481481484</v>
      </c>
      <c r="G34" s="44">
        <v>0.038356481481481484</v>
      </c>
      <c r="H34" s="12" t="str">
        <f t="shared" si="0"/>
        <v>5.01/km</v>
      </c>
      <c r="I34" s="13">
        <f t="shared" si="1"/>
        <v>0.013888888888888892</v>
      </c>
      <c r="J34" s="13">
        <f>G34-INDEX($G$5:$G$63,MATCH(D34,$D$5:$D$63,0))</f>
        <v>0.0008449074074074123</v>
      </c>
    </row>
    <row r="35" spans="1:10" ht="15" customHeight="1">
      <c r="A35" s="12">
        <v>31</v>
      </c>
      <c r="B35" s="33" t="s">
        <v>103</v>
      </c>
      <c r="C35" s="33" t="s">
        <v>104</v>
      </c>
      <c r="D35" s="33" t="s">
        <v>105</v>
      </c>
      <c r="E35" s="33" t="s">
        <v>88</v>
      </c>
      <c r="F35" s="44">
        <v>0.03903935185185185</v>
      </c>
      <c r="G35" s="44">
        <v>0.03903935185185185</v>
      </c>
      <c r="H35" s="12" t="str">
        <f t="shared" si="0"/>
        <v>5.07/km</v>
      </c>
      <c r="I35" s="13">
        <f t="shared" si="1"/>
        <v>0.01457175925925926</v>
      </c>
      <c r="J35" s="13">
        <f>G35-INDEX($G$5:$G$63,MATCH(D35,$D$5:$D$63,0))</f>
        <v>0</v>
      </c>
    </row>
    <row r="36" spans="1:10" ht="15" customHeight="1">
      <c r="A36" s="12">
        <v>32</v>
      </c>
      <c r="B36" s="33" t="s">
        <v>106</v>
      </c>
      <c r="C36" s="33" t="s">
        <v>107</v>
      </c>
      <c r="D36" s="33" t="s">
        <v>53</v>
      </c>
      <c r="E36" s="33" t="s">
        <v>88</v>
      </c>
      <c r="F36" s="44">
        <v>0.039074074074074074</v>
      </c>
      <c r="G36" s="44">
        <v>0.039074074074074074</v>
      </c>
      <c r="H36" s="12" t="str">
        <f t="shared" si="0"/>
        <v>5.07/km</v>
      </c>
      <c r="I36" s="13">
        <f t="shared" si="1"/>
        <v>0.01460648148148148</v>
      </c>
      <c r="J36" s="13">
        <f>G36-INDEX($G$5:$G$63,MATCH(D36,$D$5:$D$63,0))</f>
        <v>0.00840277777777778</v>
      </c>
    </row>
    <row r="37" spans="1:10" ht="15" customHeight="1">
      <c r="A37" s="12">
        <v>33</v>
      </c>
      <c r="B37" s="33" t="s">
        <v>108</v>
      </c>
      <c r="C37" s="33" t="s">
        <v>109</v>
      </c>
      <c r="D37" s="33" t="s">
        <v>110</v>
      </c>
      <c r="E37" s="33" t="s">
        <v>111</v>
      </c>
      <c r="F37" s="44">
        <v>0.03986111111111111</v>
      </c>
      <c r="G37" s="44">
        <v>0.03986111111111111</v>
      </c>
      <c r="H37" s="12" t="str">
        <f t="shared" si="0"/>
        <v>5.13/km</v>
      </c>
      <c r="I37" s="13">
        <f t="shared" si="1"/>
        <v>0.015393518518518518</v>
      </c>
      <c r="J37" s="13">
        <f>G37-INDEX($G$5:$G$63,MATCH(D37,$D$5:$D$63,0))</f>
        <v>0</v>
      </c>
    </row>
    <row r="38" spans="1:10" ht="15" customHeight="1">
      <c r="A38" s="12">
        <v>34</v>
      </c>
      <c r="B38" s="33" t="s">
        <v>112</v>
      </c>
      <c r="C38" s="33" t="s">
        <v>113</v>
      </c>
      <c r="D38" s="33" t="s">
        <v>105</v>
      </c>
      <c r="E38" s="33" t="s">
        <v>111</v>
      </c>
      <c r="F38" s="44">
        <v>0.03988425925925926</v>
      </c>
      <c r="G38" s="44">
        <v>0.03988425925925926</v>
      </c>
      <c r="H38" s="12" t="str">
        <f t="shared" si="0"/>
        <v>5.13/km</v>
      </c>
      <c r="I38" s="13">
        <f t="shared" si="1"/>
        <v>0.015416666666666665</v>
      </c>
      <c r="J38" s="13">
        <f>G38-INDEX($G$5:$G$63,MATCH(D38,$D$5:$D$63,0))</f>
        <v>0.0008449074074074053</v>
      </c>
    </row>
    <row r="39" spans="1:10" ht="15" customHeight="1">
      <c r="A39" s="12">
        <v>35</v>
      </c>
      <c r="B39" s="33" t="s">
        <v>114</v>
      </c>
      <c r="C39" s="33" t="s">
        <v>115</v>
      </c>
      <c r="D39" s="33" t="s">
        <v>105</v>
      </c>
      <c r="E39" s="33" t="s">
        <v>36</v>
      </c>
      <c r="F39" s="44">
        <v>0.040844907407407406</v>
      </c>
      <c r="G39" s="44">
        <v>0.040844907407407406</v>
      </c>
      <c r="H39" s="12" t="str">
        <f t="shared" si="0"/>
        <v>5.21/km</v>
      </c>
      <c r="I39" s="13">
        <f t="shared" si="1"/>
        <v>0.016377314814814813</v>
      </c>
      <c r="J39" s="13">
        <f>G39-INDEX($G$5:$G$63,MATCH(D39,$D$5:$D$63,0))</f>
        <v>0.0018055555555555533</v>
      </c>
    </row>
    <row r="40" spans="1:10" ht="15" customHeight="1">
      <c r="A40" s="12">
        <v>36</v>
      </c>
      <c r="B40" s="33" t="s">
        <v>114</v>
      </c>
      <c r="C40" s="33" t="s">
        <v>116</v>
      </c>
      <c r="D40" s="33" t="s">
        <v>117</v>
      </c>
      <c r="E40" s="33" t="s">
        <v>36</v>
      </c>
      <c r="F40" s="44">
        <v>0.04146990740740741</v>
      </c>
      <c r="G40" s="44">
        <v>0.04146990740740741</v>
      </c>
      <c r="H40" s="12" t="str">
        <f t="shared" si="0"/>
        <v>5.26/km</v>
      </c>
      <c r="I40" s="13">
        <f t="shared" si="1"/>
        <v>0.017002314814814814</v>
      </c>
      <c r="J40" s="13">
        <f>G40-INDEX($G$5:$G$63,MATCH(D40,$D$5:$D$63,0))</f>
        <v>0</v>
      </c>
    </row>
    <row r="41" spans="1:10" ht="15" customHeight="1">
      <c r="A41" s="12">
        <v>37</v>
      </c>
      <c r="B41" s="33" t="s">
        <v>118</v>
      </c>
      <c r="C41" s="33" t="s">
        <v>119</v>
      </c>
      <c r="D41" s="33" t="s">
        <v>117</v>
      </c>
      <c r="E41" s="33" t="s">
        <v>75</v>
      </c>
      <c r="F41" s="44">
        <v>0.043009259259259254</v>
      </c>
      <c r="G41" s="44">
        <v>0.043009259259259254</v>
      </c>
      <c r="H41" s="12" t="str">
        <f t="shared" si="0"/>
        <v>5.38/km</v>
      </c>
      <c r="I41" s="13">
        <f t="shared" si="1"/>
        <v>0.01854166666666666</v>
      </c>
      <c r="J41" s="13">
        <f>G41-INDEX($G$5:$G$63,MATCH(D41,$D$5:$D$63,0))</f>
        <v>0.0015393518518518473</v>
      </c>
    </row>
    <row r="42" spans="1:10" ht="15" customHeight="1">
      <c r="A42" s="12">
        <v>38</v>
      </c>
      <c r="B42" s="33" t="s">
        <v>120</v>
      </c>
      <c r="C42" s="33" t="s">
        <v>73</v>
      </c>
      <c r="D42" s="33" t="s">
        <v>96</v>
      </c>
      <c r="E42" s="33" t="s">
        <v>75</v>
      </c>
      <c r="F42" s="44">
        <v>0.04420138888888889</v>
      </c>
      <c r="G42" s="44">
        <v>0.04420138888888889</v>
      </c>
      <c r="H42" s="12" t="str">
        <f t="shared" si="0"/>
        <v>5.47/km</v>
      </c>
      <c r="I42" s="13">
        <f t="shared" si="1"/>
        <v>0.019733796296296294</v>
      </c>
      <c r="J42" s="13">
        <f>G42-INDEX($G$5:$G$63,MATCH(D42,$D$5:$D$63,0))</f>
        <v>0.006689814814814815</v>
      </c>
    </row>
    <row r="43" spans="1:10" ht="15" customHeight="1">
      <c r="A43" s="12">
        <v>39</v>
      </c>
      <c r="B43" s="33" t="s">
        <v>121</v>
      </c>
      <c r="C43" s="33" t="s">
        <v>122</v>
      </c>
      <c r="D43" s="33" t="s">
        <v>110</v>
      </c>
      <c r="E43" s="33" t="s">
        <v>32</v>
      </c>
      <c r="F43" s="44">
        <v>0.04548611111111111</v>
      </c>
      <c r="G43" s="44">
        <v>0.04548611111111111</v>
      </c>
      <c r="H43" s="12" t="str">
        <f t="shared" si="0"/>
        <v>5.57/km</v>
      </c>
      <c r="I43" s="13">
        <f t="shared" si="1"/>
        <v>0.021018518518518516</v>
      </c>
      <c r="J43" s="13">
        <f>G43-INDEX($G$5:$G$63,MATCH(D43,$D$5:$D$63,0))</f>
        <v>0.005624999999999998</v>
      </c>
    </row>
    <row r="44" spans="1:10" ht="15" customHeight="1">
      <c r="A44" s="12">
        <v>40</v>
      </c>
      <c r="B44" s="33" t="s">
        <v>123</v>
      </c>
      <c r="C44" s="33" t="s">
        <v>124</v>
      </c>
      <c r="D44" s="33" t="s">
        <v>110</v>
      </c>
      <c r="E44" s="33" t="s">
        <v>75</v>
      </c>
      <c r="F44" s="44">
        <v>0.047650462962962964</v>
      </c>
      <c r="G44" s="44">
        <v>0.047650462962962964</v>
      </c>
      <c r="H44" s="12" t="str">
        <f t="shared" si="0"/>
        <v>6.14/km</v>
      </c>
      <c r="I44" s="13">
        <f t="shared" si="1"/>
        <v>0.02318287037037037</v>
      </c>
      <c r="J44" s="13">
        <f>G44-INDEX($G$5:$G$63,MATCH(D44,$D$5:$D$63,0))</f>
        <v>0.007789351851851853</v>
      </c>
    </row>
    <row r="45" spans="1:10" ht="15" customHeight="1">
      <c r="A45" s="12">
        <v>41</v>
      </c>
      <c r="B45" s="33" t="s">
        <v>125</v>
      </c>
      <c r="C45" s="33" t="s">
        <v>126</v>
      </c>
      <c r="D45" s="33" t="s">
        <v>92</v>
      </c>
      <c r="E45" s="33" t="s">
        <v>36</v>
      </c>
      <c r="F45" s="44">
        <v>0.050648148148148144</v>
      </c>
      <c r="G45" s="44">
        <v>0.050648148148148144</v>
      </c>
      <c r="H45" s="12" t="str">
        <f t="shared" si="0"/>
        <v>6.38/km</v>
      </c>
      <c r="I45" s="13">
        <f t="shared" si="1"/>
        <v>0.02618055555555555</v>
      </c>
      <c r="J45" s="13">
        <f>G45-INDEX($G$5:$G$63,MATCH(D45,$D$5:$D$63,0))</f>
        <v>0.015138888888888882</v>
      </c>
    </row>
    <row r="46" spans="1:10" ht="15" customHeight="1">
      <c r="A46" s="12">
        <v>42</v>
      </c>
      <c r="B46" s="33" t="s">
        <v>127</v>
      </c>
      <c r="C46" s="33" t="s">
        <v>128</v>
      </c>
      <c r="D46" s="33" t="s">
        <v>35</v>
      </c>
      <c r="E46" s="33" t="s">
        <v>36</v>
      </c>
      <c r="F46" s="44">
        <v>0.05069444444444445</v>
      </c>
      <c r="G46" s="44">
        <v>0.05069444444444445</v>
      </c>
      <c r="H46" s="12" t="str">
        <f t="shared" si="0"/>
        <v>6.38/km</v>
      </c>
      <c r="I46" s="13">
        <f t="shared" si="1"/>
        <v>0.02622685185185186</v>
      </c>
      <c r="J46" s="13">
        <f>G46-INDEX($G$5:$G$63,MATCH(D46,$D$5:$D$63,0))</f>
        <v>0.024351851851851864</v>
      </c>
    </row>
    <row r="47" spans="1:10" ht="15" customHeight="1">
      <c r="A47" s="12">
        <v>43</v>
      </c>
      <c r="B47" s="33" t="s">
        <v>129</v>
      </c>
      <c r="C47" s="33" t="s">
        <v>130</v>
      </c>
      <c r="D47" s="33" t="s">
        <v>131</v>
      </c>
      <c r="E47" s="33" t="s">
        <v>45</v>
      </c>
      <c r="F47" s="44">
        <v>0.05069444444444445</v>
      </c>
      <c r="G47" s="44">
        <v>0.05069444444444445</v>
      </c>
      <c r="H47" s="12" t="str">
        <f t="shared" si="0"/>
        <v>6.38/km</v>
      </c>
      <c r="I47" s="13">
        <f t="shared" si="1"/>
        <v>0.02622685185185186</v>
      </c>
      <c r="J47" s="13">
        <f>G47-INDEX($G$5:$G$63,MATCH(D47,$D$5:$D$63,0))</f>
        <v>0</v>
      </c>
    </row>
    <row r="48" spans="1:10" ht="15" customHeight="1">
      <c r="A48" s="12">
        <v>44</v>
      </c>
      <c r="B48" s="33" t="s">
        <v>132</v>
      </c>
      <c r="C48" s="33" t="s">
        <v>14</v>
      </c>
      <c r="D48" s="33" t="s">
        <v>70</v>
      </c>
      <c r="E48" s="33" t="s">
        <v>133</v>
      </c>
      <c r="F48" s="44">
        <v>0.05069444444444445</v>
      </c>
      <c r="G48" s="44">
        <v>0.05069444444444445</v>
      </c>
      <c r="H48" s="12" t="str">
        <f t="shared" si="0"/>
        <v>6.38/km</v>
      </c>
      <c r="I48" s="13">
        <f t="shared" si="1"/>
        <v>0.02622685185185186</v>
      </c>
      <c r="J48" s="13">
        <f>G48-INDEX($G$5:$G$63,MATCH(D48,$D$5:$D$63,0))</f>
        <v>0.018807870370370378</v>
      </c>
    </row>
    <row r="49" spans="1:10" ht="15" customHeight="1">
      <c r="A49" s="12">
        <v>45</v>
      </c>
      <c r="B49" s="33" t="s">
        <v>134</v>
      </c>
      <c r="C49" s="33" t="s">
        <v>25</v>
      </c>
      <c r="D49" s="33" t="s">
        <v>135</v>
      </c>
      <c r="E49" s="33" t="s">
        <v>136</v>
      </c>
      <c r="F49" s="44">
        <v>0.05069444444444445</v>
      </c>
      <c r="G49" s="44">
        <v>0.05069444444444445</v>
      </c>
      <c r="H49" s="12" t="str">
        <f t="shared" si="0"/>
        <v>6.38/km</v>
      </c>
      <c r="I49" s="13">
        <f t="shared" si="1"/>
        <v>0.02622685185185186</v>
      </c>
      <c r="J49" s="13">
        <f>G49-INDEX($G$5:$G$63,MATCH(D49,$D$5:$D$63,0))</f>
        <v>0</v>
      </c>
    </row>
    <row r="50" spans="1:10" ht="15" customHeight="1">
      <c r="A50" s="30">
        <v>46</v>
      </c>
      <c r="B50" s="34" t="s">
        <v>137</v>
      </c>
      <c r="C50" s="34" t="s">
        <v>22</v>
      </c>
      <c r="D50" s="34" t="s">
        <v>117</v>
      </c>
      <c r="E50" s="34" t="s">
        <v>136</v>
      </c>
      <c r="F50" s="45">
        <v>0.05069444444444445</v>
      </c>
      <c r="G50" s="45">
        <v>0.05069444444444445</v>
      </c>
      <c r="H50" s="30" t="str">
        <f t="shared" si="0"/>
        <v>6.38/km</v>
      </c>
      <c r="I50" s="31">
        <f t="shared" si="1"/>
        <v>0.02622685185185186</v>
      </c>
      <c r="J50" s="31">
        <f>G50-INDEX($G$5:$G$63,MATCH(D50,$D$5:$D$63,0))</f>
        <v>0.009224537037037045</v>
      </c>
    </row>
  </sheetData>
  <sheetProtection/>
  <autoFilter ref="A4:J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Giro della Torretta</v>
      </c>
      <c r="B1" s="40"/>
      <c r="C1" s="41"/>
    </row>
    <row r="2" spans="1:3" ht="24" customHeight="1">
      <c r="A2" s="37" t="str">
        <f>Individuale!A2</f>
        <v>6ª edizione </v>
      </c>
      <c r="B2" s="37"/>
      <c r="C2" s="37"/>
    </row>
    <row r="3" spans="1:3" ht="24" customHeight="1">
      <c r="A3" s="42" t="str">
        <f>Individuale!A3</f>
        <v>Rieti (RI) Italia - Sabato 02/05/2015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36</v>
      </c>
      <c r="C5" s="24">
        <v>7</v>
      </c>
    </row>
    <row r="6" spans="1:3" ht="15" customHeight="1">
      <c r="A6" s="20">
        <v>2</v>
      </c>
      <c r="B6" s="21" t="s">
        <v>75</v>
      </c>
      <c r="C6" s="25">
        <v>6</v>
      </c>
    </row>
    <row r="7" spans="1:3" ht="15" customHeight="1">
      <c r="A7" s="20">
        <v>3</v>
      </c>
      <c r="B7" s="21" t="s">
        <v>32</v>
      </c>
      <c r="C7" s="25">
        <v>4</v>
      </c>
    </row>
    <row r="8" spans="1:3" ht="15" customHeight="1">
      <c r="A8" s="20">
        <v>4</v>
      </c>
      <c r="B8" s="21" t="s">
        <v>88</v>
      </c>
      <c r="C8" s="25">
        <v>3</v>
      </c>
    </row>
    <row r="9" spans="1:3" ht="15" customHeight="1">
      <c r="A9" s="20">
        <v>5</v>
      </c>
      <c r="B9" s="21" t="s">
        <v>30</v>
      </c>
      <c r="C9" s="25">
        <v>3</v>
      </c>
    </row>
    <row r="10" spans="1:3" ht="15" customHeight="1">
      <c r="A10" s="20">
        <v>6</v>
      </c>
      <c r="B10" s="21" t="s">
        <v>45</v>
      </c>
      <c r="C10" s="25">
        <v>2</v>
      </c>
    </row>
    <row r="11" spans="1:3" ht="15" customHeight="1">
      <c r="A11" s="20">
        <v>7</v>
      </c>
      <c r="B11" s="21" t="s">
        <v>59</v>
      </c>
      <c r="C11" s="25">
        <v>2</v>
      </c>
    </row>
    <row r="12" spans="1:3" ht="15" customHeight="1">
      <c r="A12" s="20">
        <v>8</v>
      </c>
      <c r="B12" s="21" t="s">
        <v>111</v>
      </c>
      <c r="C12" s="25">
        <v>2</v>
      </c>
    </row>
    <row r="13" spans="1:3" ht="15" customHeight="1">
      <c r="A13" s="20">
        <v>9</v>
      </c>
      <c r="B13" s="21" t="s">
        <v>136</v>
      </c>
      <c r="C13" s="25">
        <v>2</v>
      </c>
    </row>
    <row r="14" spans="1:3" ht="15" customHeight="1">
      <c r="A14" s="20">
        <v>10</v>
      </c>
      <c r="B14" s="21" t="s">
        <v>85</v>
      </c>
      <c r="C14" s="25">
        <v>2</v>
      </c>
    </row>
    <row r="15" spans="1:3" ht="15" customHeight="1">
      <c r="A15" s="27">
        <v>11</v>
      </c>
      <c r="B15" s="28" t="s">
        <v>138</v>
      </c>
      <c r="C15" s="29">
        <v>1</v>
      </c>
    </row>
    <row r="16" spans="1:3" ht="15" customHeight="1">
      <c r="A16" s="20">
        <v>12</v>
      </c>
      <c r="B16" s="21" t="s">
        <v>51</v>
      </c>
      <c r="C16" s="25">
        <v>1</v>
      </c>
    </row>
    <row r="17" spans="1:3" ht="15" customHeight="1">
      <c r="A17" s="20">
        <v>13</v>
      </c>
      <c r="B17" s="21" t="s">
        <v>48</v>
      </c>
      <c r="C17" s="25">
        <v>1</v>
      </c>
    </row>
    <row r="18" spans="1:3" ht="15" customHeight="1">
      <c r="A18" s="20">
        <v>14</v>
      </c>
      <c r="B18" s="21" t="s">
        <v>86</v>
      </c>
      <c r="C18" s="25">
        <v>1</v>
      </c>
    </row>
    <row r="19" spans="1:3" ht="15" customHeight="1">
      <c r="A19" s="20">
        <v>15</v>
      </c>
      <c r="B19" s="21" t="s">
        <v>57</v>
      </c>
      <c r="C19" s="25">
        <v>1</v>
      </c>
    </row>
    <row r="20" spans="1:3" ht="15" customHeight="1">
      <c r="A20" s="20">
        <v>16</v>
      </c>
      <c r="B20" s="21" t="s">
        <v>71</v>
      </c>
      <c r="C20" s="25">
        <v>1</v>
      </c>
    </row>
    <row r="21" spans="1:3" ht="15" customHeight="1">
      <c r="A21" s="20">
        <v>17</v>
      </c>
      <c r="B21" s="21" t="s">
        <v>62</v>
      </c>
      <c r="C21" s="25">
        <v>1</v>
      </c>
    </row>
    <row r="22" spans="1:3" ht="15" customHeight="1">
      <c r="A22" s="20">
        <v>18</v>
      </c>
      <c r="B22" s="21" t="s">
        <v>54</v>
      </c>
      <c r="C22" s="25">
        <v>1</v>
      </c>
    </row>
    <row r="23" spans="1:3" ht="15" customHeight="1">
      <c r="A23" s="20">
        <v>19</v>
      </c>
      <c r="B23" s="21" t="s">
        <v>133</v>
      </c>
      <c r="C23" s="25">
        <v>1</v>
      </c>
    </row>
    <row r="24" spans="1:3" ht="15" customHeight="1">
      <c r="A24" s="20">
        <v>20</v>
      </c>
      <c r="B24" s="21" t="s">
        <v>43</v>
      </c>
      <c r="C24" s="25">
        <v>1</v>
      </c>
    </row>
    <row r="25" spans="1:3" ht="15" customHeight="1">
      <c r="A25" s="20">
        <v>21</v>
      </c>
      <c r="B25" s="21" t="s">
        <v>29</v>
      </c>
      <c r="C25" s="25">
        <v>1</v>
      </c>
    </row>
    <row r="26" spans="1:3" ht="15" customHeight="1">
      <c r="A26" s="20">
        <v>22</v>
      </c>
      <c r="B26" s="21" t="s">
        <v>81</v>
      </c>
      <c r="C26" s="25">
        <v>1</v>
      </c>
    </row>
    <row r="27" spans="1:3" ht="15" customHeight="1">
      <c r="A27" s="22">
        <v>23</v>
      </c>
      <c r="B27" s="23" t="s">
        <v>40</v>
      </c>
      <c r="C27" s="26">
        <v>1</v>
      </c>
    </row>
    <row r="28" ht="12.75">
      <c r="C28" s="2">
        <f>SUM(C5:C27)</f>
        <v>46</v>
      </c>
    </row>
  </sheetData>
  <sheetProtection/>
  <autoFilter ref="A4:C27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2015-05-06T20:57:50Z</dcterms:modified>
  <cp:category/>
  <cp:version/>
  <cp:contentType/>
  <cp:contentStatus/>
</cp:coreProperties>
</file>